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_podlewska\Desktop\"/>
    </mc:Choice>
  </mc:AlternateContent>
  <bookViews>
    <workbookView xWindow="0" yWindow="0" windowWidth="28800" windowHeight="11580"/>
  </bookViews>
  <sheets>
    <sheet name="rejestr_wyborcow_2025_kw_1_2025" sheetId="1" r:id="rId1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5" i="1"/>
  <c r="A46" i="1"/>
  <c r="A47" i="1"/>
  <c r="A48" i="1"/>
  <c r="A49" i="1"/>
  <c r="A50" i="1"/>
  <c r="A51" i="1"/>
  <c r="A53" i="1"/>
</calcChain>
</file>

<file path=xl/sharedStrings.xml><?xml version="1.0" encoding="utf-8"?>
<sst xmlns="http://schemas.openxmlformats.org/spreadsheetml/2006/main" count="156" uniqueCount="72">
  <si>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</si>
  <si>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</si>
  <si>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</si>
  <si>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</si>
  <si>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</si>
  <si>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</si>
  <si>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</si>
  <si>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</si>
  <si>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</si>
  <si>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</si>
  <si>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</si>
  <si>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</si>
  <si>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</si>
  <si>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dzierżoniowski</t>
  </si>
  <si>
    <t>m. Bielawa</t>
  </si>
  <si>
    <t>dzierżoniowski</t>
  </si>
  <si>
    <t>Wałbrzych</t>
  </si>
  <si>
    <t>m. Dzierżoniów</t>
  </si>
  <si>
    <t>gm. Pieszyce</t>
  </si>
  <si>
    <t>m. Piława Górna</t>
  </si>
  <si>
    <t>gm. Dzierżoniów</t>
  </si>
  <si>
    <t>gm. Łagiewniki</t>
  </si>
  <si>
    <t>gm. Niemcza</t>
  </si>
  <si>
    <t>Powiat kłodzki</t>
  </si>
  <si>
    <t>m. Duszniki-Zdrój</t>
  </si>
  <si>
    <t>kłodzki</t>
  </si>
  <si>
    <t>m. Kłodzko</t>
  </si>
  <si>
    <t>m. Kudowa-Zdrój</t>
  </si>
  <si>
    <t>m. Nowa Ruda</t>
  </si>
  <si>
    <t>m. Polanica-Zdrój</t>
  </si>
  <si>
    <t>gm. Bystrzyca Kłodzka</t>
  </si>
  <si>
    <t>gm. Kłodzko</t>
  </si>
  <si>
    <t>gm. Lądek-Zdrój</t>
  </si>
  <si>
    <t>gm. Lewin Kłodzki</t>
  </si>
  <si>
    <t>gm. Międzylesie</t>
  </si>
  <si>
    <t>gm. Nowa Ruda</t>
  </si>
  <si>
    <t>gm. Radków</t>
  </si>
  <si>
    <t>gm. Stronie Śląskie</t>
  </si>
  <si>
    <t>gm. Szczytna</t>
  </si>
  <si>
    <t>Powiat świdnicki</t>
  </si>
  <si>
    <t>m. Świdnica</t>
  </si>
  <si>
    <t>świdnicki</t>
  </si>
  <si>
    <t>m. Świebodzice</t>
  </si>
  <si>
    <t>gm. Dobromierz</t>
  </si>
  <si>
    <t>gm. Jaworzyna Śląska</t>
  </si>
  <si>
    <t>gm. Marcinowice</t>
  </si>
  <si>
    <t>gm. Strzegom</t>
  </si>
  <si>
    <t>gm. Świdnica</t>
  </si>
  <si>
    <t>gm. Żarów</t>
  </si>
  <si>
    <t>Powiat wałbrzyski</t>
  </si>
  <si>
    <t>m. Boguszów-Gorce</t>
  </si>
  <si>
    <t>wałbrzyski</t>
  </si>
  <si>
    <t>m. Jedlina-Zdrój</t>
  </si>
  <si>
    <t>m. Szczawno-Zdrój</t>
  </si>
  <si>
    <t>gm. Czarny Bór</t>
  </si>
  <si>
    <t>gm. Głuszyca</t>
  </si>
  <si>
    <t>gm. Mieroszów</t>
  </si>
  <si>
    <t>gm. Stare Bogaczowice</t>
  </si>
  <si>
    <t>gm. Walim</t>
  </si>
  <si>
    <t>Powiat ząbkowicki</t>
  </si>
  <si>
    <t>gm. Bardo</t>
  </si>
  <si>
    <t>ząbkowicki</t>
  </si>
  <si>
    <t>gm. Ciepłowody</t>
  </si>
  <si>
    <t>gm. Kamieniec Ząbkowicki</t>
  </si>
  <si>
    <t>gm. Stoszowice</t>
  </si>
  <si>
    <t>gm. Ząbkowice Śląskie</t>
  </si>
  <si>
    <t>gm. Ziębice</t>
  </si>
  <si>
    <t>gm. Złoty Stok</t>
  </si>
  <si>
    <t>Miasto na prawach powiatu</t>
  </si>
  <si>
    <t>m. Wałbrzych</t>
  </si>
  <si>
    <t>Suma</t>
  </si>
  <si>
    <t>Informacja o stanie rejestru wyborców w I kwartale 2025 r. według stanu na dzień 31 marca 2025 r. - Krajowe Biuro Wyborcze Delegatura w Wałbrzychu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</si>
</sst>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/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/>
    <xf numFmtId="0" fontId="16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sqref="A1:M1"/>
    </sheetView>
  </sheetViews>
  <sheetFormatPr defaultRowHeight="15" x14ac:dyDescent="0.25"/>
  <cols>
    <col min="1" max="1" width="11.42578125" customWidth="1"/>
    <col min="2" max="2" width="24.7109375" bestFit="1" customWidth="1"/>
    <col min="3" max="3" width="14.42578125" bestFit="1" customWidth="1"/>
    <col min="4" max="4" width="10.7109375" bestFit="1" customWidth="1"/>
    <col min="5" max="5" width="13.28515625" customWidth="1"/>
    <col min="6" max="6" width="13.85546875" customWidth="1"/>
    <col min="7" max="7" width="25.42578125" customWidth="1"/>
    <col min="8" max="8" width="19.28515625" customWidth="1"/>
    <col min="9" max="9" width="19.42578125" customWidth="1"/>
    <col min="10" max="10" width="20.140625" customWidth="1"/>
    <col min="11" max="11" width="18.7109375" customWidth="1"/>
    <col min="12" max="12" width="20.85546875" customWidth="1"/>
    <col min="13" max="13" width="21.28515625" customWidth="1"/>
  </cols>
  <sheetData>
    <row r="1" spans="1:13" ht="18.75" x14ac:dyDescent="0.25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4" customFormat="1" ht="9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s="6" customFormat="1" x14ac:dyDescent="0.25">
      <c r="A3" s="5" t="s">
        <v>13</v>
      </c>
      <c r="B3" s="5"/>
      <c r="C3" s="5"/>
      <c r="D3" s="5"/>
      <c r="E3" s="5">
        <v>88551</v>
      </c>
      <c r="F3" s="5">
        <v>74455</v>
      </c>
      <c r="G3" s="5">
        <v>73838</v>
      </c>
      <c r="H3" s="5">
        <v>617</v>
      </c>
      <c r="I3" s="5">
        <v>5</v>
      </c>
      <c r="J3" s="5">
        <v>0</v>
      </c>
      <c r="K3" s="5">
        <v>233</v>
      </c>
      <c r="L3" s="5">
        <v>0</v>
      </c>
      <c r="M3" s="5">
        <v>0</v>
      </c>
    </row>
    <row r="4" spans="1:13" x14ac:dyDescent="0.25">
      <c r="A4" s="2" t="str">
        <f>"020201"</f>
        <v>020201</v>
      </c>
      <c r="B4" s="2" t="s">
        <v>14</v>
      </c>
      <c r="C4" s="2" t="s">
        <v>15</v>
      </c>
      <c r="D4" s="2" t="s">
        <v>16</v>
      </c>
      <c r="E4" s="2">
        <v>26101</v>
      </c>
      <c r="F4" s="2">
        <v>22191</v>
      </c>
      <c r="G4" s="2">
        <v>21994</v>
      </c>
      <c r="H4" s="2">
        <v>197</v>
      </c>
      <c r="I4" s="2">
        <v>1</v>
      </c>
      <c r="J4" s="2">
        <v>0</v>
      </c>
      <c r="K4" s="2">
        <v>74</v>
      </c>
      <c r="L4" s="2">
        <v>0</v>
      </c>
      <c r="M4" s="2">
        <v>0</v>
      </c>
    </row>
    <row r="5" spans="1:13" x14ac:dyDescent="0.25">
      <c r="A5" s="2" t="str">
        <f>"020202"</f>
        <v>020202</v>
      </c>
      <c r="B5" s="2" t="s">
        <v>17</v>
      </c>
      <c r="C5" s="2" t="s">
        <v>15</v>
      </c>
      <c r="D5" s="2" t="s">
        <v>16</v>
      </c>
      <c r="E5" s="2">
        <v>27832</v>
      </c>
      <c r="F5" s="2">
        <v>23649</v>
      </c>
      <c r="G5" s="2">
        <v>23540</v>
      </c>
      <c r="H5" s="2">
        <v>109</v>
      </c>
      <c r="I5" s="2">
        <v>0</v>
      </c>
      <c r="J5" s="2">
        <v>0</v>
      </c>
      <c r="K5" s="2">
        <v>78</v>
      </c>
      <c r="L5" s="2">
        <v>0</v>
      </c>
      <c r="M5" s="2">
        <v>0</v>
      </c>
    </row>
    <row r="6" spans="1:13" x14ac:dyDescent="0.25">
      <c r="A6" s="2" t="str">
        <f>"020203"</f>
        <v>020203</v>
      </c>
      <c r="B6" s="2" t="s">
        <v>18</v>
      </c>
      <c r="C6" s="2" t="s">
        <v>15</v>
      </c>
      <c r="D6" s="2" t="s">
        <v>16</v>
      </c>
      <c r="E6" s="2">
        <v>8461</v>
      </c>
      <c r="F6" s="2">
        <v>7001</v>
      </c>
      <c r="G6" s="2">
        <v>6894</v>
      </c>
      <c r="H6" s="2">
        <v>107</v>
      </c>
      <c r="I6" s="2">
        <v>2</v>
      </c>
      <c r="J6" s="2">
        <v>0</v>
      </c>
      <c r="K6" s="2">
        <v>22</v>
      </c>
      <c r="L6" s="2">
        <v>0</v>
      </c>
      <c r="M6" s="2">
        <v>0</v>
      </c>
    </row>
    <row r="7" spans="1:13" x14ac:dyDescent="0.25">
      <c r="A7" s="2" t="str">
        <f>"020204"</f>
        <v>020204</v>
      </c>
      <c r="B7" s="2" t="s">
        <v>19</v>
      </c>
      <c r="C7" s="2" t="s">
        <v>15</v>
      </c>
      <c r="D7" s="2" t="s">
        <v>16</v>
      </c>
      <c r="E7" s="2">
        <v>5617</v>
      </c>
      <c r="F7" s="2">
        <v>4670</v>
      </c>
      <c r="G7" s="2">
        <v>4638</v>
      </c>
      <c r="H7" s="2">
        <v>32</v>
      </c>
      <c r="I7" s="2">
        <v>1</v>
      </c>
      <c r="J7" s="2">
        <v>0</v>
      </c>
      <c r="K7" s="2">
        <v>9</v>
      </c>
      <c r="L7" s="2">
        <v>0</v>
      </c>
      <c r="M7" s="2">
        <v>0</v>
      </c>
    </row>
    <row r="8" spans="1:13" x14ac:dyDescent="0.25">
      <c r="A8" s="2" t="str">
        <f>"020205"</f>
        <v>020205</v>
      </c>
      <c r="B8" s="2" t="s">
        <v>20</v>
      </c>
      <c r="C8" s="2" t="s">
        <v>15</v>
      </c>
      <c r="D8" s="2" t="s">
        <v>16</v>
      </c>
      <c r="E8" s="2">
        <v>8667</v>
      </c>
      <c r="F8" s="2">
        <v>7081</v>
      </c>
      <c r="G8" s="2">
        <v>7050</v>
      </c>
      <c r="H8" s="2">
        <v>31</v>
      </c>
      <c r="I8" s="2">
        <v>0</v>
      </c>
      <c r="J8" s="2">
        <v>0</v>
      </c>
      <c r="K8" s="2">
        <v>24</v>
      </c>
      <c r="L8" s="2">
        <v>0</v>
      </c>
      <c r="M8" s="2">
        <v>0</v>
      </c>
    </row>
    <row r="9" spans="1:13" x14ac:dyDescent="0.25">
      <c r="A9" s="2" t="str">
        <f>"020206"</f>
        <v>020206</v>
      </c>
      <c r="B9" s="2" t="s">
        <v>21</v>
      </c>
      <c r="C9" s="2" t="s">
        <v>15</v>
      </c>
      <c r="D9" s="2" t="s">
        <v>16</v>
      </c>
      <c r="E9" s="2">
        <v>7029</v>
      </c>
      <c r="F9" s="2">
        <v>5774</v>
      </c>
      <c r="G9" s="2">
        <v>5682</v>
      </c>
      <c r="H9" s="2">
        <v>92</v>
      </c>
      <c r="I9" s="2">
        <v>1</v>
      </c>
      <c r="J9" s="2">
        <v>0</v>
      </c>
      <c r="K9" s="2">
        <v>9</v>
      </c>
      <c r="L9" s="2">
        <v>0</v>
      </c>
      <c r="M9" s="2">
        <v>0</v>
      </c>
    </row>
    <row r="10" spans="1:13" x14ac:dyDescent="0.25">
      <c r="A10" s="2" t="str">
        <f>"020207"</f>
        <v>020207</v>
      </c>
      <c r="B10" s="2" t="s">
        <v>22</v>
      </c>
      <c r="C10" s="2" t="s">
        <v>15</v>
      </c>
      <c r="D10" s="2" t="s">
        <v>16</v>
      </c>
      <c r="E10" s="2">
        <v>4844</v>
      </c>
      <c r="F10" s="2">
        <v>4089</v>
      </c>
      <c r="G10" s="2">
        <v>4040</v>
      </c>
      <c r="H10" s="2">
        <v>49</v>
      </c>
      <c r="I10" s="2">
        <v>0</v>
      </c>
      <c r="J10" s="2">
        <v>0</v>
      </c>
      <c r="K10" s="2">
        <v>17</v>
      </c>
      <c r="L10" s="2">
        <v>0</v>
      </c>
      <c r="M10" s="2">
        <v>0</v>
      </c>
    </row>
    <row r="11" spans="1:13" s="6" customFormat="1" x14ac:dyDescent="0.25">
      <c r="A11" s="5" t="s">
        <v>23</v>
      </c>
      <c r="B11" s="5"/>
      <c r="C11" s="5"/>
      <c r="D11" s="5"/>
      <c r="E11" s="5">
        <v>139754</v>
      </c>
      <c r="F11" s="5">
        <v>117987</v>
      </c>
      <c r="G11" s="5">
        <v>116176</v>
      </c>
      <c r="H11" s="5">
        <v>1811</v>
      </c>
      <c r="I11" s="5">
        <v>43</v>
      </c>
      <c r="J11" s="5">
        <v>1</v>
      </c>
      <c r="K11" s="5">
        <v>459</v>
      </c>
      <c r="L11" s="5">
        <v>0</v>
      </c>
      <c r="M11" s="5">
        <v>0</v>
      </c>
    </row>
    <row r="12" spans="1:13" x14ac:dyDescent="0.25">
      <c r="A12" s="2" t="str">
        <f>"020801"</f>
        <v>020801</v>
      </c>
      <c r="B12" s="2" t="s">
        <v>24</v>
      </c>
      <c r="C12" s="2" t="s">
        <v>25</v>
      </c>
      <c r="D12" s="2" t="s">
        <v>16</v>
      </c>
      <c r="E12" s="2">
        <v>3849</v>
      </c>
      <c r="F12" s="2">
        <v>3358</v>
      </c>
      <c r="G12" s="2">
        <v>3260</v>
      </c>
      <c r="H12" s="2">
        <v>98</v>
      </c>
      <c r="I12" s="2">
        <v>2</v>
      </c>
      <c r="J12" s="2">
        <v>0</v>
      </c>
      <c r="K12" s="2">
        <v>10</v>
      </c>
      <c r="L12" s="2">
        <v>0</v>
      </c>
      <c r="M12" s="2">
        <v>0</v>
      </c>
    </row>
    <row r="13" spans="1:13" x14ac:dyDescent="0.25">
      <c r="A13" s="2" t="str">
        <f>"020802"</f>
        <v>020802</v>
      </c>
      <c r="B13" s="2" t="s">
        <v>26</v>
      </c>
      <c r="C13" s="2" t="s">
        <v>25</v>
      </c>
      <c r="D13" s="2" t="s">
        <v>16</v>
      </c>
      <c r="E13" s="2">
        <v>22568</v>
      </c>
      <c r="F13" s="2">
        <v>19342</v>
      </c>
      <c r="G13" s="2">
        <v>19048</v>
      </c>
      <c r="H13" s="2">
        <v>294</v>
      </c>
      <c r="I13" s="2">
        <v>3</v>
      </c>
      <c r="J13" s="2">
        <v>0</v>
      </c>
      <c r="K13" s="2">
        <v>35</v>
      </c>
      <c r="L13" s="2">
        <v>0</v>
      </c>
      <c r="M13" s="2">
        <v>0</v>
      </c>
    </row>
    <row r="14" spans="1:13" x14ac:dyDescent="0.25">
      <c r="A14" s="2" t="str">
        <f>"020803"</f>
        <v>020803</v>
      </c>
      <c r="B14" s="2" t="s">
        <v>27</v>
      </c>
      <c r="C14" s="2" t="s">
        <v>25</v>
      </c>
      <c r="D14" s="2" t="s">
        <v>16</v>
      </c>
      <c r="E14" s="2">
        <v>8600</v>
      </c>
      <c r="F14" s="2">
        <v>7306</v>
      </c>
      <c r="G14" s="2">
        <v>7197</v>
      </c>
      <c r="H14" s="2">
        <v>109</v>
      </c>
      <c r="I14" s="2">
        <v>27</v>
      </c>
      <c r="J14" s="2">
        <v>0</v>
      </c>
      <c r="K14" s="2">
        <v>13</v>
      </c>
      <c r="L14" s="2">
        <v>0</v>
      </c>
      <c r="M14" s="2">
        <v>0</v>
      </c>
    </row>
    <row r="15" spans="1:13" x14ac:dyDescent="0.25">
      <c r="A15" s="2" t="str">
        <f>"020804"</f>
        <v>020804</v>
      </c>
      <c r="B15" s="2" t="s">
        <v>28</v>
      </c>
      <c r="C15" s="2" t="s">
        <v>25</v>
      </c>
      <c r="D15" s="2" t="s">
        <v>16</v>
      </c>
      <c r="E15" s="2">
        <v>18885</v>
      </c>
      <c r="F15" s="2">
        <v>16164</v>
      </c>
      <c r="G15" s="2">
        <v>16082</v>
      </c>
      <c r="H15" s="2">
        <v>82</v>
      </c>
      <c r="I15" s="2">
        <v>1</v>
      </c>
      <c r="J15" s="2">
        <v>0</v>
      </c>
      <c r="K15" s="2">
        <v>52</v>
      </c>
      <c r="L15" s="2">
        <v>0</v>
      </c>
      <c r="M15" s="2">
        <v>0</v>
      </c>
    </row>
    <row r="16" spans="1:13" x14ac:dyDescent="0.25">
      <c r="A16" s="2" t="str">
        <f>"020805"</f>
        <v>020805</v>
      </c>
      <c r="B16" s="2" t="s">
        <v>29</v>
      </c>
      <c r="C16" s="2" t="s">
        <v>25</v>
      </c>
      <c r="D16" s="2" t="s">
        <v>16</v>
      </c>
      <c r="E16" s="2">
        <v>5503</v>
      </c>
      <c r="F16" s="2">
        <v>4808</v>
      </c>
      <c r="G16" s="2">
        <v>4658</v>
      </c>
      <c r="H16" s="2">
        <v>150</v>
      </c>
      <c r="I16" s="2">
        <v>1</v>
      </c>
      <c r="J16" s="2">
        <v>0</v>
      </c>
      <c r="K16" s="2">
        <v>17</v>
      </c>
      <c r="L16" s="2">
        <v>0</v>
      </c>
      <c r="M16" s="2">
        <v>0</v>
      </c>
    </row>
    <row r="17" spans="1:13" x14ac:dyDescent="0.25">
      <c r="A17" s="2" t="str">
        <f>"020806"</f>
        <v>020806</v>
      </c>
      <c r="B17" s="2" t="s">
        <v>30</v>
      </c>
      <c r="C17" s="2" t="s">
        <v>25</v>
      </c>
      <c r="D17" s="2" t="s">
        <v>16</v>
      </c>
      <c r="E17" s="2">
        <v>16729</v>
      </c>
      <c r="F17" s="2">
        <v>14072</v>
      </c>
      <c r="G17" s="2">
        <v>13829</v>
      </c>
      <c r="H17" s="2">
        <v>243</v>
      </c>
      <c r="I17" s="2">
        <v>4</v>
      </c>
      <c r="J17" s="2">
        <v>0</v>
      </c>
      <c r="K17" s="2">
        <v>68</v>
      </c>
      <c r="L17" s="2">
        <v>0</v>
      </c>
      <c r="M17" s="2">
        <v>0</v>
      </c>
    </row>
    <row r="18" spans="1:13" x14ac:dyDescent="0.25">
      <c r="A18" s="2" t="str">
        <f>"020807"</f>
        <v>020807</v>
      </c>
      <c r="B18" s="2" t="s">
        <v>31</v>
      </c>
      <c r="C18" s="2" t="s">
        <v>25</v>
      </c>
      <c r="D18" s="2" t="s">
        <v>16</v>
      </c>
      <c r="E18" s="2">
        <v>16065</v>
      </c>
      <c r="F18" s="2">
        <v>13146</v>
      </c>
      <c r="G18" s="2">
        <v>13039</v>
      </c>
      <c r="H18" s="2">
        <v>107</v>
      </c>
      <c r="I18" s="2">
        <v>1</v>
      </c>
      <c r="J18" s="2">
        <v>0</v>
      </c>
      <c r="K18" s="2">
        <v>100</v>
      </c>
      <c r="L18" s="2">
        <v>0</v>
      </c>
      <c r="M18" s="2">
        <v>0</v>
      </c>
    </row>
    <row r="19" spans="1:13" x14ac:dyDescent="0.25">
      <c r="A19" s="2" t="str">
        <f>"020808"</f>
        <v>020808</v>
      </c>
      <c r="B19" s="2" t="s">
        <v>32</v>
      </c>
      <c r="C19" s="2" t="s">
        <v>25</v>
      </c>
      <c r="D19" s="2" t="s">
        <v>16</v>
      </c>
      <c r="E19" s="2">
        <v>7133</v>
      </c>
      <c r="F19" s="2">
        <v>6136</v>
      </c>
      <c r="G19" s="2">
        <v>5975</v>
      </c>
      <c r="H19" s="2">
        <v>161</v>
      </c>
      <c r="I19" s="2">
        <v>2</v>
      </c>
      <c r="J19" s="2">
        <v>0</v>
      </c>
      <c r="K19" s="2">
        <v>16</v>
      </c>
      <c r="L19" s="2">
        <v>0</v>
      </c>
      <c r="M19" s="2">
        <v>0</v>
      </c>
    </row>
    <row r="20" spans="1:13" x14ac:dyDescent="0.25">
      <c r="A20" s="2" t="str">
        <f>"020809"</f>
        <v>020809</v>
      </c>
      <c r="B20" s="2" t="s">
        <v>33</v>
      </c>
      <c r="C20" s="2" t="s">
        <v>25</v>
      </c>
      <c r="D20" s="2" t="s">
        <v>16</v>
      </c>
      <c r="E20" s="2">
        <v>1896</v>
      </c>
      <c r="F20" s="2">
        <v>1577</v>
      </c>
      <c r="G20" s="2">
        <v>1507</v>
      </c>
      <c r="H20" s="2">
        <v>70</v>
      </c>
      <c r="I20" s="2">
        <v>0</v>
      </c>
      <c r="J20" s="2">
        <v>0</v>
      </c>
      <c r="K20" s="2">
        <v>6</v>
      </c>
      <c r="L20" s="2">
        <v>0</v>
      </c>
      <c r="M20" s="2">
        <v>0</v>
      </c>
    </row>
    <row r="21" spans="1:13" x14ac:dyDescent="0.25">
      <c r="A21" s="2" t="str">
        <f>"020810"</f>
        <v>020810</v>
      </c>
      <c r="B21" s="2" t="s">
        <v>34</v>
      </c>
      <c r="C21" s="2" t="s">
        <v>25</v>
      </c>
      <c r="D21" s="2" t="s">
        <v>16</v>
      </c>
      <c r="E21" s="2">
        <v>6677</v>
      </c>
      <c r="F21" s="2">
        <v>5525</v>
      </c>
      <c r="G21" s="2">
        <v>5441</v>
      </c>
      <c r="H21" s="2">
        <v>84</v>
      </c>
      <c r="I21" s="2">
        <v>2</v>
      </c>
      <c r="J21" s="2">
        <v>1</v>
      </c>
      <c r="K21" s="2">
        <v>7</v>
      </c>
      <c r="L21" s="2">
        <v>0</v>
      </c>
      <c r="M21" s="2">
        <v>0</v>
      </c>
    </row>
    <row r="22" spans="1:13" x14ac:dyDescent="0.25">
      <c r="A22" s="2" t="str">
        <f>"020811"</f>
        <v>020811</v>
      </c>
      <c r="B22" s="2" t="s">
        <v>35</v>
      </c>
      <c r="C22" s="2" t="s">
        <v>25</v>
      </c>
      <c r="D22" s="2" t="s">
        <v>16</v>
      </c>
      <c r="E22" s="2">
        <v>10541</v>
      </c>
      <c r="F22" s="2">
        <v>8775</v>
      </c>
      <c r="G22" s="2">
        <v>8678</v>
      </c>
      <c r="H22" s="2">
        <v>97</v>
      </c>
      <c r="I22" s="2">
        <v>0</v>
      </c>
      <c r="J22" s="2">
        <v>0</v>
      </c>
      <c r="K22" s="2">
        <v>52</v>
      </c>
      <c r="L22" s="2">
        <v>0</v>
      </c>
      <c r="M22" s="2">
        <v>0</v>
      </c>
    </row>
    <row r="23" spans="1:13" x14ac:dyDescent="0.25">
      <c r="A23" s="2" t="str">
        <f>"020812"</f>
        <v>020812</v>
      </c>
      <c r="B23" s="2" t="s">
        <v>36</v>
      </c>
      <c r="C23" s="2" t="s">
        <v>25</v>
      </c>
      <c r="D23" s="2" t="s">
        <v>16</v>
      </c>
      <c r="E23" s="2">
        <v>8198</v>
      </c>
      <c r="F23" s="2">
        <v>6743</v>
      </c>
      <c r="G23" s="2">
        <v>6669</v>
      </c>
      <c r="H23" s="2">
        <v>74</v>
      </c>
      <c r="I23" s="2">
        <v>0</v>
      </c>
      <c r="J23" s="2">
        <v>0</v>
      </c>
      <c r="K23" s="2">
        <v>45</v>
      </c>
      <c r="L23" s="2">
        <v>0</v>
      </c>
      <c r="M23" s="2">
        <v>0</v>
      </c>
    </row>
    <row r="24" spans="1:13" x14ac:dyDescent="0.25">
      <c r="A24" s="2" t="str">
        <f>"020813"</f>
        <v>020813</v>
      </c>
      <c r="B24" s="2" t="s">
        <v>37</v>
      </c>
      <c r="C24" s="2" t="s">
        <v>25</v>
      </c>
      <c r="D24" s="2" t="s">
        <v>16</v>
      </c>
      <c r="E24" s="2">
        <v>6439</v>
      </c>
      <c r="F24" s="2">
        <v>5521</v>
      </c>
      <c r="G24" s="2">
        <v>5324</v>
      </c>
      <c r="H24" s="2">
        <v>197</v>
      </c>
      <c r="I24" s="2">
        <v>0</v>
      </c>
      <c r="J24" s="2">
        <v>0</v>
      </c>
      <c r="K24" s="2">
        <v>18</v>
      </c>
      <c r="L24" s="2">
        <v>0</v>
      </c>
      <c r="M24" s="2">
        <v>0</v>
      </c>
    </row>
    <row r="25" spans="1:13" x14ac:dyDescent="0.25">
      <c r="A25" s="2" t="str">
        <f>"020814"</f>
        <v>020814</v>
      </c>
      <c r="B25" s="2" t="s">
        <v>38</v>
      </c>
      <c r="C25" s="2" t="s">
        <v>25</v>
      </c>
      <c r="D25" s="2" t="s">
        <v>16</v>
      </c>
      <c r="E25" s="2">
        <v>6671</v>
      </c>
      <c r="F25" s="2">
        <v>5514</v>
      </c>
      <c r="G25" s="2">
        <v>5469</v>
      </c>
      <c r="H25" s="2">
        <v>45</v>
      </c>
      <c r="I25" s="2">
        <v>0</v>
      </c>
      <c r="J25" s="2">
        <v>0</v>
      </c>
      <c r="K25" s="2">
        <v>20</v>
      </c>
      <c r="L25" s="2">
        <v>0</v>
      </c>
      <c r="M25" s="2">
        <v>0</v>
      </c>
    </row>
    <row r="26" spans="1:13" s="6" customFormat="1" x14ac:dyDescent="0.25">
      <c r="A26" s="5" t="s">
        <v>39</v>
      </c>
      <c r="B26" s="5"/>
      <c r="C26" s="5"/>
      <c r="D26" s="5"/>
      <c r="E26" s="5">
        <v>141249</v>
      </c>
      <c r="F26" s="5">
        <v>117591</v>
      </c>
      <c r="G26" s="5">
        <v>116668</v>
      </c>
      <c r="H26" s="5">
        <v>923</v>
      </c>
      <c r="I26" s="5">
        <v>19</v>
      </c>
      <c r="J26" s="5">
        <v>0</v>
      </c>
      <c r="K26" s="5">
        <v>405</v>
      </c>
      <c r="L26" s="5">
        <v>0</v>
      </c>
      <c r="M26" s="5">
        <v>0</v>
      </c>
    </row>
    <row r="27" spans="1:13" x14ac:dyDescent="0.25">
      <c r="A27" s="2" t="str">
        <f>"021901"</f>
        <v>021901</v>
      </c>
      <c r="B27" s="2" t="s">
        <v>40</v>
      </c>
      <c r="C27" s="2" t="s">
        <v>41</v>
      </c>
      <c r="D27" s="2" t="s">
        <v>16</v>
      </c>
      <c r="E27" s="2">
        <v>48229</v>
      </c>
      <c r="F27" s="2">
        <v>40881</v>
      </c>
      <c r="G27" s="2">
        <v>40606</v>
      </c>
      <c r="H27" s="2">
        <v>275</v>
      </c>
      <c r="I27" s="2">
        <v>5</v>
      </c>
      <c r="J27" s="2">
        <v>0</v>
      </c>
      <c r="K27" s="2">
        <v>138</v>
      </c>
      <c r="L27" s="2">
        <v>0</v>
      </c>
      <c r="M27" s="2">
        <v>0</v>
      </c>
    </row>
    <row r="28" spans="1:13" x14ac:dyDescent="0.25">
      <c r="A28" s="2" t="str">
        <f>"021902"</f>
        <v>021902</v>
      </c>
      <c r="B28" s="2" t="s">
        <v>42</v>
      </c>
      <c r="C28" s="2" t="s">
        <v>41</v>
      </c>
      <c r="D28" s="2" t="s">
        <v>16</v>
      </c>
      <c r="E28" s="2">
        <v>20028</v>
      </c>
      <c r="F28" s="2">
        <v>16830</v>
      </c>
      <c r="G28" s="2">
        <v>16729</v>
      </c>
      <c r="H28" s="2">
        <v>101</v>
      </c>
      <c r="I28" s="2">
        <v>0</v>
      </c>
      <c r="J28" s="2">
        <v>0</v>
      </c>
      <c r="K28" s="2">
        <v>55</v>
      </c>
      <c r="L28" s="2">
        <v>0</v>
      </c>
      <c r="M28" s="2">
        <v>0</v>
      </c>
    </row>
    <row r="29" spans="1:13" x14ac:dyDescent="0.25">
      <c r="A29" s="2" t="str">
        <f>"021903"</f>
        <v>021903</v>
      </c>
      <c r="B29" s="2" t="s">
        <v>43</v>
      </c>
      <c r="C29" s="2" t="s">
        <v>41</v>
      </c>
      <c r="D29" s="2" t="s">
        <v>16</v>
      </c>
      <c r="E29" s="2">
        <v>4813</v>
      </c>
      <c r="F29" s="2">
        <v>3956</v>
      </c>
      <c r="G29" s="2">
        <v>3914</v>
      </c>
      <c r="H29" s="2">
        <v>42</v>
      </c>
      <c r="I29" s="2">
        <v>0</v>
      </c>
      <c r="J29" s="2">
        <v>0</v>
      </c>
      <c r="K29" s="2">
        <v>56</v>
      </c>
      <c r="L29" s="2">
        <v>0</v>
      </c>
      <c r="M29" s="2">
        <v>0</v>
      </c>
    </row>
    <row r="30" spans="1:13" x14ac:dyDescent="0.25">
      <c r="A30" s="2" t="str">
        <f>"021904"</f>
        <v>021904</v>
      </c>
      <c r="B30" s="2" t="s">
        <v>44</v>
      </c>
      <c r="C30" s="2" t="s">
        <v>41</v>
      </c>
      <c r="D30" s="2" t="s">
        <v>16</v>
      </c>
      <c r="E30" s="2">
        <v>9747</v>
      </c>
      <c r="F30" s="2">
        <v>7940</v>
      </c>
      <c r="G30" s="2">
        <v>7861</v>
      </c>
      <c r="H30" s="2">
        <v>79</v>
      </c>
      <c r="I30" s="2">
        <v>5</v>
      </c>
      <c r="J30" s="2">
        <v>0</v>
      </c>
      <c r="K30" s="2">
        <v>18</v>
      </c>
      <c r="L30" s="2">
        <v>0</v>
      </c>
      <c r="M30" s="2">
        <v>0</v>
      </c>
    </row>
    <row r="31" spans="1:13" x14ac:dyDescent="0.25">
      <c r="A31" s="2" t="str">
        <f>"021905"</f>
        <v>021905</v>
      </c>
      <c r="B31" s="2" t="s">
        <v>45</v>
      </c>
      <c r="C31" s="2" t="s">
        <v>41</v>
      </c>
      <c r="D31" s="2" t="s">
        <v>16</v>
      </c>
      <c r="E31" s="2">
        <v>6368</v>
      </c>
      <c r="F31" s="2">
        <v>5190</v>
      </c>
      <c r="G31" s="2">
        <v>5096</v>
      </c>
      <c r="H31" s="2">
        <v>94</v>
      </c>
      <c r="I31" s="2">
        <v>2</v>
      </c>
      <c r="J31" s="2">
        <v>0</v>
      </c>
      <c r="K31" s="2">
        <v>22</v>
      </c>
      <c r="L31" s="2">
        <v>0</v>
      </c>
      <c r="M31" s="2">
        <v>0</v>
      </c>
    </row>
    <row r="32" spans="1:13" x14ac:dyDescent="0.25">
      <c r="A32" s="2" t="str">
        <f>"021906"</f>
        <v>021906</v>
      </c>
      <c r="B32" s="2" t="s">
        <v>46</v>
      </c>
      <c r="C32" s="2" t="s">
        <v>41</v>
      </c>
      <c r="D32" s="2" t="s">
        <v>16</v>
      </c>
      <c r="E32" s="2">
        <v>23152</v>
      </c>
      <c r="F32" s="2">
        <v>19352</v>
      </c>
      <c r="G32" s="2">
        <v>19280</v>
      </c>
      <c r="H32" s="2">
        <v>72</v>
      </c>
      <c r="I32" s="2">
        <v>3</v>
      </c>
      <c r="J32" s="2">
        <v>0</v>
      </c>
      <c r="K32" s="2">
        <v>43</v>
      </c>
      <c r="L32" s="2">
        <v>0</v>
      </c>
      <c r="M32" s="2">
        <v>0</v>
      </c>
    </row>
    <row r="33" spans="1:13" x14ac:dyDescent="0.25">
      <c r="A33" s="2" t="str">
        <f>"021907"</f>
        <v>021907</v>
      </c>
      <c r="B33" s="2" t="s">
        <v>47</v>
      </c>
      <c r="C33" s="2" t="s">
        <v>41</v>
      </c>
      <c r="D33" s="2" t="s">
        <v>16</v>
      </c>
      <c r="E33" s="2">
        <v>17245</v>
      </c>
      <c r="F33" s="2">
        <v>13902</v>
      </c>
      <c r="G33" s="2">
        <v>13720</v>
      </c>
      <c r="H33" s="2">
        <v>182</v>
      </c>
      <c r="I33" s="2">
        <v>2</v>
      </c>
      <c r="J33" s="2">
        <v>0</v>
      </c>
      <c r="K33" s="2">
        <v>41</v>
      </c>
      <c r="L33" s="2">
        <v>0</v>
      </c>
      <c r="M33" s="2">
        <v>0</v>
      </c>
    </row>
    <row r="34" spans="1:13" x14ac:dyDescent="0.25">
      <c r="A34" s="2" t="str">
        <f>"021908"</f>
        <v>021908</v>
      </c>
      <c r="B34" s="2" t="s">
        <v>48</v>
      </c>
      <c r="C34" s="2" t="s">
        <v>41</v>
      </c>
      <c r="D34" s="2" t="s">
        <v>16</v>
      </c>
      <c r="E34" s="2">
        <v>11667</v>
      </c>
      <c r="F34" s="2">
        <v>9540</v>
      </c>
      <c r="G34" s="2">
        <v>9462</v>
      </c>
      <c r="H34" s="2">
        <v>78</v>
      </c>
      <c r="I34" s="2">
        <v>2</v>
      </c>
      <c r="J34" s="2">
        <v>0</v>
      </c>
      <c r="K34" s="2">
        <v>32</v>
      </c>
      <c r="L34" s="2">
        <v>0</v>
      </c>
      <c r="M34" s="2">
        <v>0</v>
      </c>
    </row>
    <row r="35" spans="1:13" s="6" customFormat="1" x14ac:dyDescent="0.25">
      <c r="A35" s="5" t="s">
        <v>49</v>
      </c>
      <c r="B35" s="5"/>
      <c r="C35" s="5"/>
      <c r="D35" s="5"/>
      <c r="E35" s="5">
        <v>49294</v>
      </c>
      <c r="F35" s="5">
        <v>41559</v>
      </c>
      <c r="G35" s="5">
        <v>41024</v>
      </c>
      <c r="H35" s="5">
        <v>535</v>
      </c>
      <c r="I35" s="5">
        <v>6</v>
      </c>
      <c r="J35" s="5">
        <v>1</v>
      </c>
      <c r="K35" s="5">
        <v>97</v>
      </c>
      <c r="L35" s="5">
        <v>0</v>
      </c>
      <c r="M35" s="5">
        <v>0</v>
      </c>
    </row>
    <row r="36" spans="1:13" x14ac:dyDescent="0.25">
      <c r="A36" s="2" t="str">
        <f>"022101"</f>
        <v>022101</v>
      </c>
      <c r="B36" s="2" t="s">
        <v>50</v>
      </c>
      <c r="C36" s="2" t="s">
        <v>51</v>
      </c>
      <c r="D36" s="2" t="s">
        <v>16</v>
      </c>
      <c r="E36" s="2">
        <v>12958</v>
      </c>
      <c r="F36" s="2">
        <v>11020</v>
      </c>
      <c r="G36" s="2">
        <v>10953</v>
      </c>
      <c r="H36" s="2">
        <v>67</v>
      </c>
      <c r="I36" s="2">
        <v>3</v>
      </c>
      <c r="J36" s="2">
        <v>1</v>
      </c>
      <c r="K36" s="2">
        <v>26</v>
      </c>
      <c r="L36" s="2">
        <v>0</v>
      </c>
      <c r="M36" s="2">
        <v>0</v>
      </c>
    </row>
    <row r="37" spans="1:13" x14ac:dyDescent="0.25">
      <c r="A37" s="2" t="str">
        <f>"022102"</f>
        <v>022102</v>
      </c>
      <c r="B37" s="2" t="s">
        <v>52</v>
      </c>
      <c r="C37" s="2" t="s">
        <v>51</v>
      </c>
      <c r="D37" s="2" t="s">
        <v>16</v>
      </c>
      <c r="E37" s="2">
        <v>4123</v>
      </c>
      <c r="F37" s="2">
        <v>3469</v>
      </c>
      <c r="G37" s="2">
        <v>3413</v>
      </c>
      <c r="H37" s="2">
        <v>56</v>
      </c>
      <c r="I37" s="2">
        <v>0</v>
      </c>
      <c r="J37" s="2">
        <v>0</v>
      </c>
      <c r="K37" s="2">
        <v>14</v>
      </c>
      <c r="L37" s="2">
        <v>0</v>
      </c>
      <c r="M37" s="2">
        <v>0</v>
      </c>
    </row>
    <row r="38" spans="1:13" x14ac:dyDescent="0.25">
      <c r="A38" s="2" t="str">
        <f>"022103"</f>
        <v>022103</v>
      </c>
      <c r="B38" s="2" t="s">
        <v>53</v>
      </c>
      <c r="C38" s="2" t="s">
        <v>51</v>
      </c>
      <c r="D38" s="2" t="s">
        <v>16</v>
      </c>
      <c r="E38" s="2">
        <v>4914</v>
      </c>
      <c r="F38" s="2">
        <v>4154</v>
      </c>
      <c r="G38" s="2">
        <v>4080</v>
      </c>
      <c r="H38" s="2">
        <v>74</v>
      </c>
      <c r="I38" s="2">
        <v>0</v>
      </c>
      <c r="J38" s="2">
        <v>0</v>
      </c>
      <c r="K38" s="2">
        <v>7</v>
      </c>
      <c r="L38" s="2">
        <v>0</v>
      </c>
      <c r="M38" s="2">
        <v>0</v>
      </c>
    </row>
    <row r="39" spans="1:13" x14ac:dyDescent="0.25">
      <c r="A39" s="2" t="str">
        <f>"022104"</f>
        <v>022104</v>
      </c>
      <c r="B39" s="2" t="s">
        <v>54</v>
      </c>
      <c r="C39" s="2" t="s">
        <v>51</v>
      </c>
      <c r="D39" s="2" t="s">
        <v>16</v>
      </c>
      <c r="E39" s="2">
        <v>4649</v>
      </c>
      <c r="F39" s="2">
        <v>3800</v>
      </c>
      <c r="G39" s="2">
        <v>3741</v>
      </c>
      <c r="H39" s="2">
        <v>59</v>
      </c>
      <c r="I39" s="2">
        <v>0</v>
      </c>
      <c r="J39" s="2">
        <v>0</v>
      </c>
      <c r="K39" s="2">
        <v>6</v>
      </c>
      <c r="L39" s="2">
        <v>0</v>
      </c>
      <c r="M39" s="2">
        <v>0</v>
      </c>
    </row>
    <row r="40" spans="1:13" x14ac:dyDescent="0.25">
      <c r="A40" s="2" t="str">
        <f>"022105"</f>
        <v>022105</v>
      </c>
      <c r="B40" s="2" t="s">
        <v>55</v>
      </c>
      <c r="C40" s="2" t="s">
        <v>51</v>
      </c>
      <c r="D40" s="2" t="s">
        <v>16</v>
      </c>
      <c r="E40" s="2">
        <v>7566</v>
      </c>
      <c r="F40" s="2">
        <v>6487</v>
      </c>
      <c r="G40" s="2">
        <v>6436</v>
      </c>
      <c r="H40" s="2">
        <v>51</v>
      </c>
      <c r="I40" s="2">
        <v>0</v>
      </c>
      <c r="J40" s="2">
        <v>0</v>
      </c>
      <c r="K40" s="2">
        <v>14</v>
      </c>
      <c r="L40" s="2">
        <v>0</v>
      </c>
      <c r="M40" s="2">
        <v>0</v>
      </c>
    </row>
    <row r="41" spans="1:13" x14ac:dyDescent="0.25">
      <c r="A41" s="2" t="str">
        <f>"022106"</f>
        <v>022106</v>
      </c>
      <c r="B41" s="2" t="s">
        <v>56</v>
      </c>
      <c r="C41" s="2" t="s">
        <v>51</v>
      </c>
      <c r="D41" s="2" t="s">
        <v>16</v>
      </c>
      <c r="E41" s="2">
        <v>5731</v>
      </c>
      <c r="F41" s="2">
        <v>4842</v>
      </c>
      <c r="G41" s="2">
        <v>4785</v>
      </c>
      <c r="H41" s="2">
        <v>57</v>
      </c>
      <c r="I41" s="2">
        <v>1</v>
      </c>
      <c r="J41" s="2">
        <v>0</v>
      </c>
      <c r="K41" s="2">
        <v>12</v>
      </c>
      <c r="L41" s="2">
        <v>0</v>
      </c>
      <c r="M41" s="2">
        <v>0</v>
      </c>
    </row>
    <row r="42" spans="1:13" x14ac:dyDescent="0.25">
      <c r="A42" s="2" t="str">
        <f>"022107"</f>
        <v>022107</v>
      </c>
      <c r="B42" s="2" t="s">
        <v>57</v>
      </c>
      <c r="C42" s="2" t="s">
        <v>51</v>
      </c>
      <c r="D42" s="2" t="s">
        <v>16</v>
      </c>
      <c r="E42" s="2">
        <v>4158</v>
      </c>
      <c r="F42" s="2">
        <v>3418</v>
      </c>
      <c r="G42" s="2">
        <v>3346</v>
      </c>
      <c r="H42" s="2">
        <v>72</v>
      </c>
      <c r="I42" s="2">
        <v>1</v>
      </c>
      <c r="J42" s="2">
        <v>0</v>
      </c>
      <c r="K42" s="2">
        <v>7</v>
      </c>
      <c r="L42" s="2">
        <v>0</v>
      </c>
      <c r="M42" s="2">
        <v>0</v>
      </c>
    </row>
    <row r="43" spans="1:13" x14ac:dyDescent="0.25">
      <c r="A43" s="2" t="str">
        <f>"022108"</f>
        <v>022108</v>
      </c>
      <c r="B43" s="2" t="s">
        <v>58</v>
      </c>
      <c r="C43" s="2" t="s">
        <v>51</v>
      </c>
      <c r="D43" s="2" t="s">
        <v>16</v>
      </c>
      <c r="E43" s="2">
        <v>5195</v>
      </c>
      <c r="F43" s="2">
        <v>4369</v>
      </c>
      <c r="G43" s="2">
        <v>4270</v>
      </c>
      <c r="H43" s="2">
        <v>99</v>
      </c>
      <c r="I43" s="2">
        <v>1</v>
      </c>
      <c r="J43" s="2">
        <v>0</v>
      </c>
      <c r="K43" s="2">
        <v>11</v>
      </c>
      <c r="L43" s="2">
        <v>0</v>
      </c>
      <c r="M43" s="2">
        <v>0</v>
      </c>
    </row>
    <row r="44" spans="1:13" s="6" customFormat="1" x14ac:dyDescent="0.25">
      <c r="A44" s="5" t="s">
        <v>59</v>
      </c>
      <c r="B44" s="5"/>
      <c r="C44" s="5"/>
      <c r="D44" s="5"/>
      <c r="E44" s="5">
        <v>58647</v>
      </c>
      <c r="F44" s="5">
        <v>49400</v>
      </c>
      <c r="G44" s="5">
        <v>48829</v>
      </c>
      <c r="H44" s="5">
        <v>571</v>
      </c>
      <c r="I44" s="5">
        <v>8</v>
      </c>
      <c r="J44" s="5">
        <v>0</v>
      </c>
      <c r="K44" s="5">
        <v>262</v>
      </c>
      <c r="L44" s="5">
        <v>0</v>
      </c>
      <c r="M44" s="5">
        <v>0</v>
      </c>
    </row>
    <row r="45" spans="1:13" x14ac:dyDescent="0.25">
      <c r="A45" s="2" t="str">
        <f>"022401"</f>
        <v>022401</v>
      </c>
      <c r="B45" s="2" t="s">
        <v>60</v>
      </c>
      <c r="C45" s="2" t="s">
        <v>61</v>
      </c>
      <c r="D45" s="2" t="s">
        <v>16</v>
      </c>
      <c r="E45" s="2">
        <v>4841</v>
      </c>
      <c r="F45" s="2">
        <v>4007</v>
      </c>
      <c r="G45" s="2">
        <v>3897</v>
      </c>
      <c r="H45" s="2">
        <v>110</v>
      </c>
      <c r="I45" s="2">
        <v>1</v>
      </c>
      <c r="J45" s="2">
        <v>0</v>
      </c>
      <c r="K45" s="2">
        <v>102</v>
      </c>
      <c r="L45" s="2">
        <v>0</v>
      </c>
      <c r="M45" s="2">
        <v>0</v>
      </c>
    </row>
    <row r="46" spans="1:13" x14ac:dyDescent="0.25">
      <c r="A46" s="2" t="str">
        <f>"022402"</f>
        <v>022402</v>
      </c>
      <c r="B46" s="2" t="s">
        <v>62</v>
      </c>
      <c r="C46" s="2" t="s">
        <v>61</v>
      </c>
      <c r="D46" s="2" t="s">
        <v>16</v>
      </c>
      <c r="E46" s="2">
        <v>2846</v>
      </c>
      <c r="F46" s="2">
        <v>2317</v>
      </c>
      <c r="G46" s="2">
        <v>2274</v>
      </c>
      <c r="H46" s="2">
        <v>43</v>
      </c>
      <c r="I46" s="2">
        <v>0</v>
      </c>
      <c r="J46" s="2">
        <v>0</v>
      </c>
      <c r="K46" s="2">
        <v>8</v>
      </c>
      <c r="L46" s="2">
        <v>0</v>
      </c>
      <c r="M46" s="2">
        <v>0</v>
      </c>
    </row>
    <row r="47" spans="1:13" x14ac:dyDescent="0.25">
      <c r="A47" s="2" t="str">
        <f>"022403"</f>
        <v>022403</v>
      </c>
      <c r="B47" s="2" t="s">
        <v>63</v>
      </c>
      <c r="C47" s="2" t="s">
        <v>61</v>
      </c>
      <c r="D47" s="2" t="s">
        <v>16</v>
      </c>
      <c r="E47" s="2">
        <v>7436</v>
      </c>
      <c r="F47" s="2">
        <v>6234</v>
      </c>
      <c r="G47" s="2">
        <v>6137</v>
      </c>
      <c r="H47" s="2">
        <v>97</v>
      </c>
      <c r="I47" s="2">
        <v>0</v>
      </c>
      <c r="J47" s="2">
        <v>0</v>
      </c>
      <c r="K47" s="2">
        <v>11</v>
      </c>
      <c r="L47" s="2">
        <v>0</v>
      </c>
      <c r="M47" s="2">
        <v>0</v>
      </c>
    </row>
    <row r="48" spans="1:13" x14ac:dyDescent="0.25">
      <c r="A48" s="2" t="str">
        <f>"022404"</f>
        <v>022404</v>
      </c>
      <c r="B48" s="2" t="s">
        <v>64</v>
      </c>
      <c r="C48" s="2" t="s">
        <v>61</v>
      </c>
      <c r="D48" s="2" t="s">
        <v>16</v>
      </c>
      <c r="E48" s="2">
        <v>5016</v>
      </c>
      <c r="F48" s="2">
        <v>4163</v>
      </c>
      <c r="G48" s="2">
        <v>4128</v>
      </c>
      <c r="H48" s="2">
        <v>35</v>
      </c>
      <c r="I48" s="2">
        <v>0</v>
      </c>
      <c r="J48" s="2">
        <v>0</v>
      </c>
      <c r="K48" s="2">
        <v>11</v>
      </c>
      <c r="L48" s="2">
        <v>0</v>
      </c>
      <c r="M48" s="2">
        <v>0</v>
      </c>
    </row>
    <row r="49" spans="1:13" x14ac:dyDescent="0.25">
      <c r="A49" s="2" t="str">
        <f>"022405"</f>
        <v>022405</v>
      </c>
      <c r="B49" s="2" t="s">
        <v>65</v>
      </c>
      <c r="C49" s="2" t="s">
        <v>61</v>
      </c>
      <c r="D49" s="2" t="s">
        <v>16</v>
      </c>
      <c r="E49" s="2">
        <v>19361</v>
      </c>
      <c r="F49" s="2">
        <v>16434</v>
      </c>
      <c r="G49" s="2">
        <v>16266</v>
      </c>
      <c r="H49" s="2">
        <v>168</v>
      </c>
      <c r="I49" s="2">
        <v>4</v>
      </c>
      <c r="J49" s="2">
        <v>0</v>
      </c>
      <c r="K49" s="2">
        <v>50</v>
      </c>
      <c r="L49" s="2">
        <v>0</v>
      </c>
      <c r="M49" s="2">
        <v>0</v>
      </c>
    </row>
    <row r="50" spans="1:13" x14ac:dyDescent="0.25">
      <c r="A50" s="2" t="str">
        <f>"022406"</f>
        <v>022406</v>
      </c>
      <c r="B50" s="2" t="s">
        <v>66</v>
      </c>
      <c r="C50" s="2" t="s">
        <v>61</v>
      </c>
      <c r="D50" s="2" t="s">
        <v>16</v>
      </c>
      <c r="E50" s="2">
        <v>15182</v>
      </c>
      <c r="F50" s="2">
        <v>12828</v>
      </c>
      <c r="G50" s="2">
        <v>12764</v>
      </c>
      <c r="H50" s="2">
        <v>64</v>
      </c>
      <c r="I50" s="2">
        <v>2</v>
      </c>
      <c r="J50" s="2">
        <v>0</v>
      </c>
      <c r="K50" s="2">
        <v>68</v>
      </c>
      <c r="L50" s="2">
        <v>0</v>
      </c>
      <c r="M50" s="2">
        <v>0</v>
      </c>
    </row>
    <row r="51" spans="1:13" x14ac:dyDescent="0.25">
      <c r="A51" s="2" t="str">
        <f>"022407"</f>
        <v>022407</v>
      </c>
      <c r="B51" s="2" t="s">
        <v>67</v>
      </c>
      <c r="C51" s="2" t="s">
        <v>61</v>
      </c>
      <c r="D51" s="2" t="s">
        <v>16</v>
      </c>
      <c r="E51" s="2">
        <v>3965</v>
      </c>
      <c r="F51" s="2">
        <v>3417</v>
      </c>
      <c r="G51" s="2">
        <v>3363</v>
      </c>
      <c r="H51" s="2">
        <v>54</v>
      </c>
      <c r="I51" s="2">
        <v>1</v>
      </c>
      <c r="J51" s="2">
        <v>0</v>
      </c>
      <c r="K51" s="2">
        <v>12</v>
      </c>
      <c r="L51" s="2">
        <v>0</v>
      </c>
      <c r="M51" s="2">
        <v>0</v>
      </c>
    </row>
    <row r="52" spans="1:13" s="6" customFormat="1" x14ac:dyDescent="0.25">
      <c r="A52" s="5" t="s">
        <v>68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x14ac:dyDescent="0.25">
      <c r="A53" s="2" t="str">
        <f>"026501"</f>
        <v>026501</v>
      </c>
      <c r="B53" s="2" t="s">
        <v>69</v>
      </c>
      <c r="C53" s="2" t="s">
        <v>16</v>
      </c>
      <c r="D53" s="2" t="s">
        <v>16</v>
      </c>
      <c r="E53" s="2">
        <v>87982</v>
      </c>
      <c r="F53" s="2">
        <v>75587</v>
      </c>
      <c r="G53" s="2">
        <v>75042</v>
      </c>
      <c r="H53" s="2">
        <v>545</v>
      </c>
      <c r="I53" s="2">
        <v>4</v>
      </c>
      <c r="J53" s="2">
        <v>0</v>
      </c>
      <c r="K53" s="2">
        <v>222</v>
      </c>
      <c r="L53" s="2">
        <v>0</v>
      </c>
      <c r="M53" s="2">
        <v>0</v>
      </c>
    </row>
    <row r="54" spans="1:13" s="6" customFormat="1" x14ac:dyDescent="0.25">
      <c r="A54" s="5" t="s">
        <v>70</v>
      </c>
      <c r="B54" s="5"/>
      <c r="C54" s="5"/>
      <c r="D54" s="5"/>
      <c r="E54" s="5">
        <v>565477</v>
      </c>
      <c r="F54" s="5">
        <v>476579</v>
      </c>
      <c r="G54" s="5">
        <v>471577</v>
      </c>
      <c r="H54" s="5">
        <v>5002</v>
      </c>
      <c r="I54" s="5">
        <v>85</v>
      </c>
      <c r="J54" s="5">
        <v>2</v>
      </c>
      <c r="K54" s="5">
        <v>1678</v>
      </c>
      <c r="L54" s="5">
        <v>0</v>
      </c>
      <c r="M54" s="5">
        <v>0</v>
      </c>
    </row>
  </sheetData>
  <mergeCells count="1">
    <mergeCell ref="A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rejestr_wyborcow_2025_kw_1_2025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Podlewska</dc:creator>
  <cp:lastModifiedBy>Anna Podlewska</cp:lastModifiedBy>
  <dcterms:created xsi:type="dcterms:W3CDTF">2025-08-20T07:39:02Z</dcterms:created>
  <dcterms:modified xsi:type="dcterms:W3CDTF">2025-08-20T07:45:23Z</dcterms:modified>
</cp:coreProperties>
</file>