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wb901\wspólny\Rejestr wyborców\Meldunki 2023 r\"/>
    </mc:Choice>
  </mc:AlternateContent>
  <bookViews>
    <workbookView xWindow="0" yWindow="0" windowWidth="28800" windowHeight="11400"/>
  </bookViews>
  <sheets>
    <sheet name="rejestr_wyborcow_2023_kw_1_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<sst xmlns="http://schemas.openxmlformats.org/spreadsheetml/2006/main" count="164" uniqueCount="80">
  <si>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</si>
  <si>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</si>
  <si>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</si>
  <si>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</si>
  <si>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</si>
  <si>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</si>
  <si>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</si>
  <si>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</si>
  <si>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</si>
  <si>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</si>
  <si>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</si>
  <si>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</si>
  <si>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</si>
  <si>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</si>
  <si>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</si>
  <si>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</si>
  <si>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</si>
  <si>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</si>
  <si>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</si>
  <si>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</si>
  <si>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</si>
  <si>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dzierżoniowski</t>
  </si>
  <si>
    <t>m. Bielawa</t>
  </si>
  <si>
    <t>dzierżoniowski</t>
  </si>
  <si>
    <t>Wałbrzych</t>
  </si>
  <si>
    <t>m. Dzierżoniów</t>
  </si>
  <si>
    <t>gm.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</si>
  <si>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</si>
  <si>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</si>
  <si>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</si>
  <si>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</si>
  <si>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</si>
  <si>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</si>
  <si>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</si>
  <si>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</si>
  <si>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</si>
  <si>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</si>
  <si>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</si>
  <si>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</si>
  <si>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</si>
  <si>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</si>
  <si>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</si>
  <si>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</si>
  <si>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</si>
  <si>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</si>
  <si>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</si>
  <si>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</si>
  <si>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</si>
  <si>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</si>
  <si>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</si>
  <si>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</si>
  <si>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</si>
  <si>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</si>
  <si>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</si>
  <si>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</si>
  <si>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</si>
  <si>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</si>
  <si>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</si>
  <si>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</si>
  <si>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</si>
  <si>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</si>
  <si>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</si>
  <si>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</si>
  <si>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</si>
  <si>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</si>
  <si>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</si>
  <si>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</si>
  <si>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</si>
  <si>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</si>
  <si>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</si>
  <si>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</si>
  <si>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</si>
  <si>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</si>
  <si>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</si>
  <si>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</si>
  <si>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</si>
  <si>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</si>
  <si>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</si>
  <si>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</si>
  <si>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 kwartale 2023 r. według stanu na dzień 31 marca 2023 r. - Krajowe Biuro Wyborcze Delegatura w Wałbrzychu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</si>
</sst>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topLeftCell="A28" workbookViewId="0">
      <selection activeCell="X47" sqref="X47"/>
    </sheetView>
  </sheetViews>
  <sheetFormatPr defaultRowHeight="15" x14ac:dyDescent="0.25"/>
  <cols>
    <col min="1" max="1" width="9" customWidth="1"/>
    <col min="2" max="2" width="21.42578125" customWidth="1"/>
    <col min="3" max="3" width="14.7109375" customWidth="1"/>
    <col min="4" max="4" width="11" customWidth="1"/>
  </cols>
  <sheetData>
    <row r="1" spans="1:21" ht="21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201" x14ac:dyDescent="0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</row>
    <row r="3" spans="1:21" s="7" customFormat="1" x14ac:dyDescent="0.25">
      <c r="A3" s="6" t="s">
        <v>21</v>
      </c>
      <c r="B3" s="6"/>
      <c r="C3" s="6"/>
      <c r="D3" s="6"/>
      <c r="E3" s="6">
        <v>91492</v>
      </c>
      <c r="F3" s="6">
        <v>76647</v>
      </c>
      <c r="G3" s="6">
        <v>76259</v>
      </c>
      <c r="H3" s="6">
        <v>388</v>
      </c>
      <c r="I3" s="6">
        <v>386</v>
      </c>
      <c r="J3" s="6">
        <v>293</v>
      </c>
      <c r="K3" s="6">
        <v>9</v>
      </c>
      <c r="L3" s="6">
        <v>84</v>
      </c>
      <c r="M3" s="6">
        <v>2</v>
      </c>
      <c r="N3" s="6">
        <v>0</v>
      </c>
      <c r="O3" s="6">
        <v>854</v>
      </c>
      <c r="P3" s="6">
        <v>247</v>
      </c>
      <c r="Q3" s="6">
        <v>523</v>
      </c>
      <c r="R3" s="6">
        <v>84</v>
      </c>
      <c r="S3" s="6">
        <v>0</v>
      </c>
      <c r="T3" s="6">
        <v>0</v>
      </c>
      <c r="U3" s="6">
        <v>0</v>
      </c>
    </row>
    <row r="4" spans="1:21" x14ac:dyDescent="0.25">
      <c r="A4" s="5" t="str">
        <f>"020201"</f>
        <v>020201</v>
      </c>
      <c r="B4" s="5" t="s">
        <v>22</v>
      </c>
      <c r="C4" s="5" t="s">
        <v>23</v>
      </c>
      <c r="D4" s="5" t="s">
        <v>24</v>
      </c>
      <c r="E4" s="5">
        <v>26959</v>
      </c>
      <c r="F4" s="5">
        <v>22876</v>
      </c>
      <c r="G4" s="5">
        <v>22772</v>
      </c>
      <c r="H4" s="5">
        <v>104</v>
      </c>
      <c r="I4" s="5">
        <v>104</v>
      </c>
      <c r="J4" s="5">
        <v>73</v>
      </c>
      <c r="K4" s="5">
        <v>0</v>
      </c>
      <c r="L4" s="5">
        <v>31</v>
      </c>
      <c r="M4" s="5">
        <v>0</v>
      </c>
      <c r="N4" s="5">
        <v>0</v>
      </c>
      <c r="O4" s="5">
        <v>246</v>
      </c>
      <c r="P4" s="5">
        <v>86</v>
      </c>
      <c r="Q4" s="5">
        <v>129</v>
      </c>
      <c r="R4" s="5">
        <v>31</v>
      </c>
      <c r="S4" s="5">
        <v>0</v>
      </c>
      <c r="T4" s="5">
        <v>0</v>
      </c>
      <c r="U4" s="5">
        <v>0</v>
      </c>
    </row>
    <row r="5" spans="1:21" x14ac:dyDescent="0.25">
      <c r="A5" s="5" t="str">
        <f>"020202"</f>
        <v>020202</v>
      </c>
      <c r="B5" s="5" t="s">
        <v>25</v>
      </c>
      <c r="C5" s="5" t="s">
        <v>23</v>
      </c>
      <c r="D5" s="5" t="s">
        <v>24</v>
      </c>
      <c r="E5" s="5">
        <v>28996</v>
      </c>
      <c r="F5" s="5">
        <v>24540</v>
      </c>
      <c r="G5" s="5">
        <v>24492</v>
      </c>
      <c r="H5" s="5">
        <v>48</v>
      </c>
      <c r="I5" s="5">
        <v>48</v>
      </c>
      <c r="J5" s="5">
        <v>36</v>
      </c>
      <c r="K5" s="5">
        <v>3</v>
      </c>
      <c r="L5" s="5">
        <v>9</v>
      </c>
      <c r="M5" s="5">
        <v>0</v>
      </c>
      <c r="N5" s="5">
        <v>0</v>
      </c>
      <c r="O5" s="5">
        <v>331</v>
      </c>
      <c r="P5" s="5">
        <v>89</v>
      </c>
      <c r="Q5" s="5">
        <v>233</v>
      </c>
      <c r="R5" s="5">
        <v>9</v>
      </c>
      <c r="S5" s="5">
        <v>0</v>
      </c>
      <c r="T5" s="5">
        <v>0</v>
      </c>
      <c r="U5" s="5">
        <v>0</v>
      </c>
    </row>
    <row r="6" spans="1:21" x14ac:dyDescent="0.25">
      <c r="A6" s="5" t="str">
        <f>"020203"</f>
        <v>020203</v>
      </c>
      <c r="B6" s="5" t="s">
        <v>26</v>
      </c>
      <c r="C6" s="5" t="s">
        <v>23</v>
      </c>
      <c r="D6" s="5" t="s">
        <v>24</v>
      </c>
      <c r="E6" s="5">
        <v>8779</v>
      </c>
      <c r="F6" s="5">
        <v>7248</v>
      </c>
      <c r="G6" s="5">
        <v>7143</v>
      </c>
      <c r="H6" s="5">
        <v>105</v>
      </c>
      <c r="I6" s="5">
        <v>104</v>
      </c>
      <c r="J6" s="5">
        <v>82</v>
      </c>
      <c r="K6" s="5">
        <v>6</v>
      </c>
      <c r="L6" s="5">
        <v>16</v>
      </c>
      <c r="M6" s="5">
        <v>1</v>
      </c>
      <c r="N6" s="5">
        <v>0</v>
      </c>
      <c r="O6" s="5">
        <v>77</v>
      </c>
      <c r="P6" s="5">
        <v>21</v>
      </c>
      <c r="Q6" s="5">
        <v>40</v>
      </c>
      <c r="R6" s="5">
        <v>16</v>
      </c>
      <c r="S6" s="5">
        <v>0</v>
      </c>
      <c r="T6" s="5">
        <v>0</v>
      </c>
      <c r="U6" s="5">
        <v>0</v>
      </c>
    </row>
    <row r="7" spans="1:21" x14ac:dyDescent="0.25">
      <c r="A7" s="5" t="str">
        <f>"020204"</f>
        <v>020204</v>
      </c>
      <c r="B7" s="5" t="s">
        <v>27</v>
      </c>
      <c r="C7" s="5" t="s">
        <v>23</v>
      </c>
      <c r="D7" s="5" t="s">
        <v>24</v>
      </c>
      <c r="E7" s="5">
        <v>5741</v>
      </c>
      <c r="F7" s="5">
        <v>4768</v>
      </c>
      <c r="G7" s="5">
        <v>4751</v>
      </c>
      <c r="H7" s="5">
        <v>17</v>
      </c>
      <c r="I7" s="5">
        <v>17</v>
      </c>
      <c r="J7" s="5">
        <v>11</v>
      </c>
      <c r="K7" s="5">
        <v>0</v>
      </c>
      <c r="L7" s="5">
        <v>6</v>
      </c>
      <c r="M7" s="5">
        <v>0</v>
      </c>
      <c r="N7" s="5">
        <v>0</v>
      </c>
      <c r="O7" s="5">
        <v>44</v>
      </c>
      <c r="P7" s="5">
        <v>8</v>
      </c>
      <c r="Q7" s="5">
        <v>30</v>
      </c>
      <c r="R7" s="5">
        <v>6</v>
      </c>
      <c r="S7" s="5">
        <v>0</v>
      </c>
      <c r="T7" s="5">
        <v>0</v>
      </c>
      <c r="U7" s="5">
        <v>0</v>
      </c>
    </row>
    <row r="8" spans="1:21" x14ac:dyDescent="0.25">
      <c r="A8" s="5" t="str">
        <f>"020205"</f>
        <v>020205</v>
      </c>
      <c r="B8" s="5" t="s">
        <v>28</v>
      </c>
      <c r="C8" s="5" t="s">
        <v>23</v>
      </c>
      <c r="D8" s="5" t="s">
        <v>24</v>
      </c>
      <c r="E8" s="5">
        <v>8788</v>
      </c>
      <c r="F8" s="5">
        <v>7131</v>
      </c>
      <c r="G8" s="5">
        <v>7117</v>
      </c>
      <c r="H8" s="5">
        <v>14</v>
      </c>
      <c r="I8" s="5">
        <v>14</v>
      </c>
      <c r="J8" s="5">
        <v>12</v>
      </c>
      <c r="K8" s="5">
        <v>0</v>
      </c>
      <c r="L8" s="5">
        <v>2</v>
      </c>
      <c r="M8" s="5">
        <v>0</v>
      </c>
      <c r="N8" s="5">
        <v>0</v>
      </c>
      <c r="O8" s="5">
        <v>60</v>
      </c>
      <c r="P8" s="5">
        <v>21</v>
      </c>
      <c r="Q8" s="5">
        <v>37</v>
      </c>
      <c r="R8" s="5">
        <v>2</v>
      </c>
      <c r="S8" s="5">
        <v>0</v>
      </c>
      <c r="T8" s="5">
        <v>0</v>
      </c>
      <c r="U8" s="5">
        <v>0</v>
      </c>
    </row>
    <row r="9" spans="1:21" x14ac:dyDescent="0.25">
      <c r="A9" s="5" t="str">
        <f>"020206"</f>
        <v>020206</v>
      </c>
      <c r="B9" s="5" t="s">
        <v>29</v>
      </c>
      <c r="C9" s="5" t="s">
        <v>23</v>
      </c>
      <c r="D9" s="5" t="s">
        <v>24</v>
      </c>
      <c r="E9" s="5">
        <v>7186</v>
      </c>
      <c r="F9" s="5">
        <v>5852</v>
      </c>
      <c r="G9" s="5">
        <v>5782</v>
      </c>
      <c r="H9" s="5">
        <v>70</v>
      </c>
      <c r="I9" s="5">
        <v>69</v>
      </c>
      <c r="J9" s="5">
        <v>54</v>
      </c>
      <c r="K9" s="5">
        <v>0</v>
      </c>
      <c r="L9" s="5">
        <v>15</v>
      </c>
      <c r="M9" s="5">
        <v>1</v>
      </c>
      <c r="N9" s="5">
        <v>0</v>
      </c>
      <c r="O9" s="5">
        <v>50</v>
      </c>
      <c r="P9" s="5">
        <v>7</v>
      </c>
      <c r="Q9" s="5">
        <v>28</v>
      </c>
      <c r="R9" s="5">
        <v>15</v>
      </c>
      <c r="S9" s="5">
        <v>0</v>
      </c>
      <c r="T9" s="5">
        <v>0</v>
      </c>
      <c r="U9" s="5">
        <v>0</v>
      </c>
    </row>
    <row r="10" spans="1:21" x14ac:dyDescent="0.25">
      <c r="A10" s="5" t="str">
        <f>"020207"</f>
        <v>020207</v>
      </c>
      <c r="B10" s="5" t="s">
        <v>30</v>
      </c>
      <c r="C10" s="5" t="s">
        <v>23</v>
      </c>
      <c r="D10" s="5" t="s">
        <v>24</v>
      </c>
      <c r="E10" s="5">
        <v>5043</v>
      </c>
      <c r="F10" s="5">
        <v>4232</v>
      </c>
      <c r="G10" s="5">
        <v>4202</v>
      </c>
      <c r="H10" s="5">
        <v>30</v>
      </c>
      <c r="I10" s="5">
        <v>30</v>
      </c>
      <c r="J10" s="5">
        <v>25</v>
      </c>
      <c r="K10" s="5">
        <v>0</v>
      </c>
      <c r="L10" s="5">
        <v>5</v>
      </c>
      <c r="M10" s="5">
        <v>0</v>
      </c>
      <c r="N10" s="5">
        <v>0</v>
      </c>
      <c r="O10" s="5">
        <v>46</v>
      </c>
      <c r="P10" s="5">
        <v>15</v>
      </c>
      <c r="Q10" s="5">
        <v>26</v>
      </c>
      <c r="R10" s="5">
        <v>5</v>
      </c>
      <c r="S10" s="5">
        <v>0</v>
      </c>
      <c r="T10" s="5">
        <v>0</v>
      </c>
      <c r="U10" s="5">
        <v>0</v>
      </c>
    </row>
    <row r="11" spans="1:21" s="7" customFormat="1" x14ac:dyDescent="0.25">
      <c r="A11" s="6" t="s">
        <v>31</v>
      </c>
      <c r="B11" s="6"/>
      <c r="C11" s="6"/>
      <c r="D11" s="6"/>
      <c r="E11" s="6">
        <v>144210</v>
      </c>
      <c r="F11" s="6">
        <v>121072</v>
      </c>
      <c r="G11" s="6">
        <v>119544</v>
      </c>
      <c r="H11" s="6">
        <v>1528</v>
      </c>
      <c r="I11" s="6">
        <v>1491</v>
      </c>
      <c r="J11" s="6">
        <v>1101</v>
      </c>
      <c r="K11" s="6">
        <v>2</v>
      </c>
      <c r="L11" s="6">
        <v>388</v>
      </c>
      <c r="M11" s="6">
        <v>39</v>
      </c>
      <c r="N11" s="6">
        <v>0</v>
      </c>
      <c r="O11" s="6">
        <v>2121</v>
      </c>
      <c r="P11" s="6">
        <v>503</v>
      </c>
      <c r="Q11" s="6">
        <v>1230</v>
      </c>
      <c r="R11" s="6">
        <v>388</v>
      </c>
      <c r="S11" s="6">
        <v>2</v>
      </c>
      <c r="T11" s="6">
        <v>0</v>
      </c>
      <c r="U11" s="6">
        <v>0</v>
      </c>
    </row>
    <row r="12" spans="1:21" x14ac:dyDescent="0.25">
      <c r="A12" s="5" t="str">
        <f>"020801"</f>
        <v>020801</v>
      </c>
      <c r="B12" s="5" t="s">
        <v>32</v>
      </c>
      <c r="C12" s="5" t="s">
        <v>33</v>
      </c>
      <c r="D12" s="5" t="s">
        <v>24</v>
      </c>
      <c r="E12" s="5">
        <v>3988</v>
      </c>
      <c r="F12" s="5">
        <v>3441</v>
      </c>
      <c r="G12" s="5">
        <v>3370</v>
      </c>
      <c r="H12" s="5">
        <v>71</v>
      </c>
      <c r="I12" s="5">
        <v>70</v>
      </c>
      <c r="J12" s="5">
        <v>60</v>
      </c>
      <c r="K12" s="5">
        <v>0</v>
      </c>
      <c r="L12" s="5">
        <v>10</v>
      </c>
      <c r="M12" s="5">
        <v>1</v>
      </c>
      <c r="N12" s="5">
        <v>0</v>
      </c>
      <c r="O12" s="5">
        <v>65</v>
      </c>
      <c r="P12" s="5">
        <v>11</v>
      </c>
      <c r="Q12" s="5">
        <v>44</v>
      </c>
      <c r="R12" s="5">
        <v>10</v>
      </c>
      <c r="S12" s="5">
        <v>0</v>
      </c>
      <c r="T12" s="5">
        <v>0</v>
      </c>
      <c r="U12" s="5">
        <v>0</v>
      </c>
    </row>
    <row r="13" spans="1:21" x14ac:dyDescent="0.25">
      <c r="A13" s="5" t="str">
        <f>"020802"</f>
        <v>020802</v>
      </c>
      <c r="B13" s="5" t="s">
        <v>34</v>
      </c>
      <c r="C13" s="5" t="s">
        <v>33</v>
      </c>
      <c r="D13" s="5" t="s">
        <v>24</v>
      </c>
      <c r="E13" s="5">
        <v>23436</v>
      </c>
      <c r="F13" s="5">
        <v>19925</v>
      </c>
      <c r="G13" s="5">
        <v>19704</v>
      </c>
      <c r="H13" s="5">
        <v>221</v>
      </c>
      <c r="I13" s="5">
        <v>218</v>
      </c>
      <c r="J13" s="5">
        <v>158</v>
      </c>
      <c r="K13" s="5">
        <v>1</v>
      </c>
      <c r="L13" s="5">
        <v>59</v>
      </c>
      <c r="M13" s="5">
        <v>3</v>
      </c>
      <c r="N13" s="5">
        <v>0</v>
      </c>
      <c r="O13" s="5">
        <v>353</v>
      </c>
      <c r="P13" s="5">
        <v>47</v>
      </c>
      <c r="Q13" s="5">
        <v>247</v>
      </c>
      <c r="R13" s="5">
        <v>59</v>
      </c>
      <c r="S13" s="5">
        <v>0</v>
      </c>
      <c r="T13" s="5">
        <v>0</v>
      </c>
      <c r="U13" s="5">
        <v>0</v>
      </c>
    </row>
    <row r="14" spans="1:21" x14ac:dyDescent="0.25">
      <c r="A14" s="5" t="str">
        <f>"020803"</f>
        <v>020803</v>
      </c>
      <c r="B14" s="5" t="s">
        <v>35</v>
      </c>
      <c r="C14" s="5" t="s">
        <v>33</v>
      </c>
      <c r="D14" s="5" t="s">
        <v>24</v>
      </c>
      <c r="E14" s="5">
        <v>8953</v>
      </c>
      <c r="F14" s="5">
        <v>7536</v>
      </c>
      <c r="G14" s="5">
        <v>7423</v>
      </c>
      <c r="H14" s="5">
        <v>113</v>
      </c>
      <c r="I14" s="5">
        <v>86</v>
      </c>
      <c r="J14" s="5">
        <v>71</v>
      </c>
      <c r="K14" s="5">
        <v>0</v>
      </c>
      <c r="L14" s="5">
        <v>15</v>
      </c>
      <c r="M14" s="5">
        <v>27</v>
      </c>
      <c r="N14" s="5">
        <v>0</v>
      </c>
      <c r="O14" s="5">
        <v>138</v>
      </c>
      <c r="P14" s="5">
        <v>18</v>
      </c>
      <c r="Q14" s="5">
        <v>105</v>
      </c>
      <c r="R14" s="5">
        <v>15</v>
      </c>
      <c r="S14" s="5">
        <v>0</v>
      </c>
      <c r="T14" s="5">
        <v>0</v>
      </c>
      <c r="U14" s="5">
        <v>0</v>
      </c>
    </row>
    <row r="15" spans="1:21" x14ac:dyDescent="0.25">
      <c r="A15" s="5" t="str">
        <f>"020804"</f>
        <v>020804</v>
      </c>
      <c r="B15" s="5" t="s">
        <v>36</v>
      </c>
      <c r="C15" s="5" t="s">
        <v>33</v>
      </c>
      <c r="D15" s="5" t="s">
        <v>24</v>
      </c>
      <c r="E15" s="5">
        <v>19711</v>
      </c>
      <c r="F15" s="5">
        <v>16780</v>
      </c>
      <c r="G15" s="5">
        <v>16718</v>
      </c>
      <c r="H15" s="5">
        <v>62</v>
      </c>
      <c r="I15" s="5">
        <v>61</v>
      </c>
      <c r="J15" s="5">
        <v>32</v>
      </c>
      <c r="K15" s="5">
        <v>0</v>
      </c>
      <c r="L15" s="5">
        <v>29</v>
      </c>
      <c r="M15" s="5">
        <v>1</v>
      </c>
      <c r="N15" s="5">
        <v>0</v>
      </c>
      <c r="O15" s="5">
        <v>249</v>
      </c>
      <c r="P15" s="5">
        <v>65</v>
      </c>
      <c r="Q15" s="5">
        <v>155</v>
      </c>
      <c r="R15" s="5">
        <v>29</v>
      </c>
      <c r="S15" s="5">
        <v>0</v>
      </c>
      <c r="T15" s="5">
        <v>0</v>
      </c>
      <c r="U15" s="5">
        <v>0</v>
      </c>
    </row>
    <row r="16" spans="1:21" x14ac:dyDescent="0.25">
      <c r="A16" s="5" t="str">
        <f>"020805"</f>
        <v>020805</v>
      </c>
      <c r="B16" s="5" t="s">
        <v>37</v>
      </c>
      <c r="C16" s="5" t="s">
        <v>33</v>
      </c>
      <c r="D16" s="5" t="s">
        <v>24</v>
      </c>
      <c r="E16" s="5">
        <v>5770</v>
      </c>
      <c r="F16" s="5">
        <v>5022</v>
      </c>
      <c r="G16" s="5">
        <v>4861</v>
      </c>
      <c r="H16" s="5">
        <v>161</v>
      </c>
      <c r="I16" s="5">
        <v>161</v>
      </c>
      <c r="J16" s="5">
        <v>105</v>
      </c>
      <c r="K16" s="5">
        <v>0</v>
      </c>
      <c r="L16" s="5">
        <v>56</v>
      </c>
      <c r="M16" s="5">
        <v>1</v>
      </c>
      <c r="N16" s="5">
        <v>0</v>
      </c>
      <c r="O16" s="5">
        <v>128</v>
      </c>
      <c r="P16" s="5">
        <v>8</v>
      </c>
      <c r="Q16" s="5">
        <v>64</v>
      </c>
      <c r="R16" s="5">
        <v>56</v>
      </c>
      <c r="S16" s="5">
        <v>1</v>
      </c>
      <c r="T16" s="5">
        <v>0</v>
      </c>
      <c r="U16" s="5">
        <v>0</v>
      </c>
    </row>
    <row r="17" spans="1:21" x14ac:dyDescent="0.25">
      <c r="A17" s="5" t="str">
        <f>"020806"</f>
        <v>020806</v>
      </c>
      <c r="B17" s="5" t="s">
        <v>38</v>
      </c>
      <c r="C17" s="5" t="s">
        <v>33</v>
      </c>
      <c r="D17" s="5" t="s">
        <v>24</v>
      </c>
      <c r="E17" s="5">
        <v>17161</v>
      </c>
      <c r="F17" s="5">
        <v>14444</v>
      </c>
      <c r="G17" s="5">
        <v>14228</v>
      </c>
      <c r="H17" s="5">
        <v>216</v>
      </c>
      <c r="I17" s="5">
        <v>212</v>
      </c>
      <c r="J17" s="5">
        <v>112</v>
      </c>
      <c r="K17" s="5">
        <v>0</v>
      </c>
      <c r="L17" s="5">
        <v>100</v>
      </c>
      <c r="M17" s="5">
        <v>4</v>
      </c>
      <c r="N17" s="5">
        <v>0</v>
      </c>
      <c r="O17" s="5">
        <v>304</v>
      </c>
      <c r="P17" s="5">
        <v>67</v>
      </c>
      <c r="Q17" s="5">
        <v>137</v>
      </c>
      <c r="R17" s="5">
        <v>100</v>
      </c>
      <c r="S17" s="5">
        <v>0</v>
      </c>
      <c r="T17" s="5">
        <v>0</v>
      </c>
      <c r="U17" s="5">
        <v>0</v>
      </c>
    </row>
    <row r="18" spans="1:21" x14ac:dyDescent="0.25">
      <c r="A18" s="5" t="str">
        <f>"020807"</f>
        <v>020807</v>
      </c>
      <c r="B18" s="5" t="s">
        <v>39</v>
      </c>
      <c r="C18" s="5" t="s">
        <v>33</v>
      </c>
      <c r="D18" s="5" t="s">
        <v>24</v>
      </c>
      <c r="E18" s="5">
        <v>16294</v>
      </c>
      <c r="F18" s="5">
        <v>13231</v>
      </c>
      <c r="G18" s="5">
        <v>13162</v>
      </c>
      <c r="H18" s="5">
        <v>69</v>
      </c>
      <c r="I18" s="5">
        <v>69</v>
      </c>
      <c r="J18" s="5">
        <v>64</v>
      </c>
      <c r="K18" s="5">
        <v>0</v>
      </c>
      <c r="L18" s="5">
        <v>5</v>
      </c>
      <c r="M18" s="5">
        <v>0</v>
      </c>
      <c r="N18" s="5">
        <v>0</v>
      </c>
      <c r="O18" s="5">
        <v>235</v>
      </c>
      <c r="P18" s="5">
        <v>102</v>
      </c>
      <c r="Q18" s="5">
        <v>128</v>
      </c>
      <c r="R18" s="5">
        <v>5</v>
      </c>
      <c r="S18" s="5">
        <v>0</v>
      </c>
      <c r="T18" s="5">
        <v>0</v>
      </c>
      <c r="U18" s="5">
        <v>0</v>
      </c>
    </row>
    <row r="19" spans="1:21" x14ac:dyDescent="0.25">
      <c r="A19" s="5" t="str">
        <f>"020808"</f>
        <v>020808</v>
      </c>
      <c r="B19" s="5" t="s">
        <v>40</v>
      </c>
      <c r="C19" s="5" t="s">
        <v>33</v>
      </c>
      <c r="D19" s="5" t="s">
        <v>24</v>
      </c>
      <c r="E19" s="5">
        <v>7431</v>
      </c>
      <c r="F19" s="5">
        <v>6358</v>
      </c>
      <c r="G19" s="5">
        <v>6214</v>
      </c>
      <c r="H19" s="5">
        <v>144</v>
      </c>
      <c r="I19" s="5">
        <v>143</v>
      </c>
      <c r="J19" s="5">
        <v>111</v>
      </c>
      <c r="K19" s="5">
        <v>0</v>
      </c>
      <c r="L19" s="5">
        <v>32</v>
      </c>
      <c r="M19" s="5">
        <v>1</v>
      </c>
      <c r="N19" s="5">
        <v>0</v>
      </c>
      <c r="O19" s="5">
        <v>127</v>
      </c>
      <c r="P19" s="5">
        <v>19</v>
      </c>
      <c r="Q19" s="5">
        <v>76</v>
      </c>
      <c r="R19" s="5">
        <v>32</v>
      </c>
      <c r="S19" s="5">
        <v>0</v>
      </c>
      <c r="T19" s="5">
        <v>0</v>
      </c>
      <c r="U19" s="5">
        <v>0</v>
      </c>
    </row>
    <row r="20" spans="1:21" x14ac:dyDescent="0.25">
      <c r="A20" s="5" t="str">
        <f>"020809"</f>
        <v>020809</v>
      </c>
      <c r="B20" s="5" t="s">
        <v>41</v>
      </c>
      <c r="C20" s="5" t="s">
        <v>33</v>
      </c>
      <c r="D20" s="5" t="s">
        <v>24</v>
      </c>
      <c r="E20" s="5">
        <v>1907</v>
      </c>
      <c r="F20" s="5">
        <v>1550</v>
      </c>
      <c r="G20" s="5">
        <v>1490</v>
      </c>
      <c r="H20" s="5">
        <v>60</v>
      </c>
      <c r="I20" s="5">
        <v>60</v>
      </c>
      <c r="J20" s="5">
        <v>55</v>
      </c>
      <c r="K20" s="5">
        <v>1</v>
      </c>
      <c r="L20" s="5">
        <v>4</v>
      </c>
      <c r="M20" s="5">
        <v>0</v>
      </c>
      <c r="N20" s="5">
        <v>0</v>
      </c>
      <c r="O20" s="5">
        <v>23</v>
      </c>
      <c r="P20" s="5">
        <v>7</v>
      </c>
      <c r="Q20" s="5">
        <v>12</v>
      </c>
      <c r="R20" s="5">
        <v>4</v>
      </c>
      <c r="S20" s="5">
        <v>0</v>
      </c>
      <c r="T20" s="5">
        <v>0</v>
      </c>
      <c r="U20" s="5">
        <v>0</v>
      </c>
    </row>
    <row r="21" spans="1:21" x14ac:dyDescent="0.25">
      <c r="A21" s="5" t="str">
        <f>"020810"</f>
        <v>020810</v>
      </c>
      <c r="B21" s="5" t="s">
        <v>42</v>
      </c>
      <c r="C21" s="5" t="s">
        <v>33</v>
      </c>
      <c r="D21" s="5" t="s">
        <v>24</v>
      </c>
      <c r="E21" s="5">
        <v>6872</v>
      </c>
      <c r="F21" s="5">
        <v>5634</v>
      </c>
      <c r="G21" s="5">
        <v>5567</v>
      </c>
      <c r="H21" s="5">
        <v>67</v>
      </c>
      <c r="I21" s="5">
        <v>66</v>
      </c>
      <c r="J21" s="5">
        <v>55</v>
      </c>
      <c r="K21" s="5">
        <v>0</v>
      </c>
      <c r="L21" s="5">
        <v>11</v>
      </c>
      <c r="M21" s="5">
        <v>1</v>
      </c>
      <c r="N21" s="5">
        <v>0</v>
      </c>
      <c r="O21" s="5">
        <v>62</v>
      </c>
      <c r="P21" s="5">
        <v>10</v>
      </c>
      <c r="Q21" s="5">
        <v>41</v>
      </c>
      <c r="R21" s="5">
        <v>11</v>
      </c>
      <c r="S21" s="5">
        <v>0</v>
      </c>
      <c r="T21" s="5">
        <v>0</v>
      </c>
      <c r="U21" s="5">
        <v>0</v>
      </c>
    </row>
    <row r="22" spans="1:21" x14ac:dyDescent="0.25">
      <c r="A22" s="5" t="str">
        <f>"020811"</f>
        <v>020811</v>
      </c>
      <c r="B22" s="5" t="s">
        <v>43</v>
      </c>
      <c r="C22" s="5" t="s">
        <v>33</v>
      </c>
      <c r="D22" s="5" t="s">
        <v>24</v>
      </c>
      <c r="E22" s="5">
        <v>10819</v>
      </c>
      <c r="F22" s="5">
        <v>8937</v>
      </c>
      <c r="G22" s="5">
        <v>8848</v>
      </c>
      <c r="H22" s="5">
        <v>89</v>
      </c>
      <c r="I22" s="5">
        <v>89</v>
      </c>
      <c r="J22" s="5">
        <v>82</v>
      </c>
      <c r="K22" s="5">
        <v>0</v>
      </c>
      <c r="L22" s="5">
        <v>7</v>
      </c>
      <c r="M22" s="5">
        <v>0</v>
      </c>
      <c r="N22" s="5">
        <v>0</v>
      </c>
      <c r="O22" s="5">
        <v>128</v>
      </c>
      <c r="P22" s="5">
        <v>56</v>
      </c>
      <c r="Q22" s="5">
        <v>65</v>
      </c>
      <c r="R22" s="5">
        <v>7</v>
      </c>
      <c r="S22" s="5">
        <v>0</v>
      </c>
      <c r="T22" s="5">
        <v>0</v>
      </c>
      <c r="U22" s="5">
        <v>0</v>
      </c>
    </row>
    <row r="23" spans="1:21" x14ac:dyDescent="0.25">
      <c r="A23" s="5" t="str">
        <f>"020812"</f>
        <v>020812</v>
      </c>
      <c r="B23" s="5" t="s">
        <v>44</v>
      </c>
      <c r="C23" s="5" t="s">
        <v>33</v>
      </c>
      <c r="D23" s="5" t="s">
        <v>24</v>
      </c>
      <c r="E23" s="5">
        <v>8459</v>
      </c>
      <c r="F23" s="5">
        <v>6928</v>
      </c>
      <c r="G23" s="5">
        <v>6848</v>
      </c>
      <c r="H23" s="5">
        <v>80</v>
      </c>
      <c r="I23" s="5">
        <v>80</v>
      </c>
      <c r="J23" s="5">
        <v>68</v>
      </c>
      <c r="K23" s="5">
        <v>0</v>
      </c>
      <c r="L23" s="5">
        <v>12</v>
      </c>
      <c r="M23" s="5">
        <v>0</v>
      </c>
      <c r="N23" s="5">
        <v>0</v>
      </c>
      <c r="O23" s="5">
        <v>122</v>
      </c>
      <c r="P23" s="5">
        <v>53</v>
      </c>
      <c r="Q23" s="5">
        <v>57</v>
      </c>
      <c r="R23" s="5">
        <v>12</v>
      </c>
      <c r="S23" s="5">
        <v>0</v>
      </c>
      <c r="T23" s="5">
        <v>0</v>
      </c>
      <c r="U23" s="5">
        <v>0</v>
      </c>
    </row>
    <row r="24" spans="1:21" x14ac:dyDescent="0.25">
      <c r="A24" s="5" t="str">
        <f>"020813"</f>
        <v>020813</v>
      </c>
      <c r="B24" s="5" t="s">
        <v>45</v>
      </c>
      <c r="C24" s="5" t="s">
        <v>33</v>
      </c>
      <c r="D24" s="5" t="s">
        <v>24</v>
      </c>
      <c r="E24" s="5">
        <v>6561</v>
      </c>
      <c r="F24" s="5">
        <v>5661</v>
      </c>
      <c r="G24" s="5">
        <v>5528</v>
      </c>
      <c r="H24" s="5">
        <v>133</v>
      </c>
      <c r="I24" s="5">
        <v>134</v>
      </c>
      <c r="J24" s="5">
        <v>89</v>
      </c>
      <c r="K24" s="5">
        <v>0</v>
      </c>
      <c r="L24" s="5">
        <v>45</v>
      </c>
      <c r="M24" s="5">
        <v>0</v>
      </c>
      <c r="N24" s="5">
        <v>0</v>
      </c>
      <c r="O24" s="5">
        <v>113</v>
      </c>
      <c r="P24" s="5">
        <v>16</v>
      </c>
      <c r="Q24" s="5">
        <v>52</v>
      </c>
      <c r="R24" s="5">
        <v>45</v>
      </c>
      <c r="S24" s="5">
        <v>1</v>
      </c>
      <c r="T24" s="5">
        <v>0</v>
      </c>
      <c r="U24" s="5">
        <v>0</v>
      </c>
    </row>
    <row r="25" spans="1:21" x14ac:dyDescent="0.25">
      <c r="A25" s="5" t="str">
        <f>"020814"</f>
        <v>020814</v>
      </c>
      <c r="B25" s="5" t="s">
        <v>46</v>
      </c>
      <c r="C25" s="5" t="s">
        <v>33</v>
      </c>
      <c r="D25" s="5" t="s">
        <v>24</v>
      </c>
      <c r="E25" s="5">
        <v>6848</v>
      </c>
      <c r="F25" s="5">
        <v>5625</v>
      </c>
      <c r="G25" s="5">
        <v>5583</v>
      </c>
      <c r="H25" s="5">
        <v>42</v>
      </c>
      <c r="I25" s="5">
        <v>42</v>
      </c>
      <c r="J25" s="5">
        <v>39</v>
      </c>
      <c r="K25" s="5">
        <v>0</v>
      </c>
      <c r="L25" s="5">
        <v>3</v>
      </c>
      <c r="M25" s="5">
        <v>0</v>
      </c>
      <c r="N25" s="5">
        <v>0</v>
      </c>
      <c r="O25" s="5">
        <v>74</v>
      </c>
      <c r="P25" s="5">
        <v>24</v>
      </c>
      <c r="Q25" s="5">
        <v>47</v>
      </c>
      <c r="R25" s="5">
        <v>3</v>
      </c>
      <c r="S25" s="5">
        <v>0</v>
      </c>
      <c r="T25" s="5">
        <v>0</v>
      </c>
      <c r="U25" s="5">
        <v>0</v>
      </c>
    </row>
    <row r="26" spans="1:21" s="7" customFormat="1" x14ac:dyDescent="0.25">
      <c r="A26" s="6" t="s">
        <v>47</v>
      </c>
      <c r="B26" s="6"/>
      <c r="C26" s="6"/>
      <c r="D26" s="6"/>
      <c r="E26" s="6">
        <v>144616</v>
      </c>
      <c r="F26" s="6">
        <v>119600</v>
      </c>
      <c r="G26" s="6">
        <v>118977</v>
      </c>
      <c r="H26" s="6">
        <v>623</v>
      </c>
      <c r="I26" s="6">
        <v>608</v>
      </c>
      <c r="J26" s="6">
        <v>502</v>
      </c>
      <c r="K26" s="6">
        <v>5</v>
      </c>
      <c r="L26" s="6">
        <v>101</v>
      </c>
      <c r="M26" s="6">
        <v>15</v>
      </c>
      <c r="N26" s="6">
        <v>0</v>
      </c>
      <c r="O26" s="6">
        <v>1277</v>
      </c>
      <c r="P26" s="6">
        <v>394</v>
      </c>
      <c r="Q26" s="6">
        <v>782</v>
      </c>
      <c r="R26" s="6">
        <v>101</v>
      </c>
      <c r="S26" s="6">
        <v>0</v>
      </c>
      <c r="T26" s="6">
        <v>0</v>
      </c>
      <c r="U26" s="6">
        <v>0</v>
      </c>
    </row>
    <row r="27" spans="1:21" x14ac:dyDescent="0.25">
      <c r="A27" s="5" t="str">
        <f>"021901"</f>
        <v>021901</v>
      </c>
      <c r="B27" s="5" t="s">
        <v>48</v>
      </c>
      <c r="C27" s="5" t="s">
        <v>49</v>
      </c>
      <c r="D27" s="5" t="s">
        <v>24</v>
      </c>
      <c r="E27" s="5">
        <v>50134</v>
      </c>
      <c r="F27" s="5">
        <v>42206</v>
      </c>
      <c r="G27" s="5">
        <v>42025</v>
      </c>
      <c r="H27" s="5">
        <v>181</v>
      </c>
      <c r="I27" s="5">
        <v>176</v>
      </c>
      <c r="J27" s="5">
        <v>130</v>
      </c>
      <c r="K27" s="5">
        <v>3</v>
      </c>
      <c r="L27" s="5">
        <v>43</v>
      </c>
      <c r="M27" s="5">
        <v>5</v>
      </c>
      <c r="N27" s="5">
        <v>0</v>
      </c>
      <c r="O27" s="5">
        <v>546</v>
      </c>
      <c r="P27" s="5">
        <v>135</v>
      </c>
      <c r="Q27" s="5">
        <v>368</v>
      </c>
      <c r="R27" s="5">
        <v>43</v>
      </c>
      <c r="S27" s="5">
        <v>0</v>
      </c>
      <c r="T27" s="5">
        <v>0</v>
      </c>
      <c r="U27" s="5">
        <v>0</v>
      </c>
    </row>
    <row r="28" spans="1:21" x14ac:dyDescent="0.25">
      <c r="A28" s="5" t="str">
        <f>"021902"</f>
        <v>021902</v>
      </c>
      <c r="B28" s="5" t="s">
        <v>50</v>
      </c>
      <c r="C28" s="5" t="s">
        <v>49</v>
      </c>
      <c r="D28" s="5" t="s">
        <v>24</v>
      </c>
      <c r="E28" s="5">
        <v>20561</v>
      </c>
      <c r="F28" s="5">
        <v>17125</v>
      </c>
      <c r="G28" s="5">
        <v>17056</v>
      </c>
      <c r="H28" s="5">
        <v>69</v>
      </c>
      <c r="I28" s="5">
        <v>69</v>
      </c>
      <c r="J28" s="5">
        <v>56</v>
      </c>
      <c r="K28" s="5">
        <v>0</v>
      </c>
      <c r="L28" s="5">
        <v>13</v>
      </c>
      <c r="M28" s="5">
        <v>0</v>
      </c>
      <c r="N28" s="5">
        <v>0</v>
      </c>
      <c r="O28" s="5">
        <v>162</v>
      </c>
      <c r="P28" s="5">
        <v>49</v>
      </c>
      <c r="Q28" s="5">
        <v>100</v>
      </c>
      <c r="R28" s="5">
        <v>13</v>
      </c>
      <c r="S28" s="5">
        <v>0</v>
      </c>
      <c r="T28" s="5">
        <v>0</v>
      </c>
      <c r="U28" s="5">
        <v>0</v>
      </c>
    </row>
    <row r="29" spans="1:21" x14ac:dyDescent="0.25">
      <c r="A29" s="5" t="str">
        <f>"021903"</f>
        <v>021903</v>
      </c>
      <c r="B29" s="5" t="s">
        <v>51</v>
      </c>
      <c r="C29" s="5" t="s">
        <v>49</v>
      </c>
      <c r="D29" s="5" t="s">
        <v>24</v>
      </c>
      <c r="E29" s="5">
        <v>4949</v>
      </c>
      <c r="F29" s="5">
        <v>4044</v>
      </c>
      <c r="G29" s="5">
        <v>3998</v>
      </c>
      <c r="H29" s="5">
        <v>46</v>
      </c>
      <c r="I29" s="5">
        <v>46</v>
      </c>
      <c r="J29" s="5">
        <v>44</v>
      </c>
      <c r="K29" s="5">
        <v>0</v>
      </c>
      <c r="L29" s="5">
        <v>2</v>
      </c>
      <c r="M29" s="5">
        <v>0</v>
      </c>
      <c r="N29" s="5">
        <v>0</v>
      </c>
      <c r="O29" s="5">
        <v>82</v>
      </c>
      <c r="P29" s="5">
        <v>55</v>
      </c>
      <c r="Q29" s="5">
        <v>25</v>
      </c>
      <c r="R29" s="5">
        <v>2</v>
      </c>
      <c r="S29" s="5">
        <v>0</v>
      </c>
      <c r="T29" s="5">
        <v>0</v>
      </c>
      <c r="U29" s="5">
        <v>0</v>
      </c>
    </row>
    <row r="30" spans="1:21" x14ac:dyDescent="0.25">
      <c r="A30" s="5" t="str">
        <f>"021904"</f>
        <v>021904</v>
      </c>
      <c r="B30" s="5" t="s">
        <v>52</v>
      </c>
      <c r="C30" s="5" t="s">
        <v>49</v>
      </c>
      <c r="D30" s="5" t="s">
        <v>24</v>
      </c>
      <c r="E30" s="5">
        <v>9894</v>
      </c>
      <c r="F30" s="5">
        <v>8031</v>
      </c>
      <c r="G30" s="5">
        <v>7968</v>
      </c>
      <c r="H30" s="5">
        <v>63</v>
      </c>
      <c r="I30" s="5">
        <v>59</v>
      </c>
      <c r="J30" s="5">
        <v>48</v>
      </c>
      <c r="K30" s="5">
        <v>0</v>
      </c>
      <c r="L30" s="5">
        <v>11</v>
      </c>
      <c r="M30" s="5">
        <v>4</v>
      </c>
      <c r="N30" s="5">
        <v>0</v>
      </c>
      <c r="O30" s="5">
        <v>69</v>
      </c>
      <c r="P30" s="5">
        <v>20</v>
      </c>
      <c r="Q30" s="5">
        <v>38</v>
      </c>
      <c r="R30" s="5">
        <v>11</v>
      </c>
      <c r="S30" s="5">
        <v>0</v>
      </c>
      <c r="T30" s="5">
        <v>0</v>
      </c>
      <c r="U30" s="5">
        <v>0</v>
      </c>
    </row>
    <row r="31" spans="1:21" x14ac:dyDescent="0.25">
      <c r="A31" s="5" t="str">
        <f>"021905"</f>
        <v>021905</v>
      </c>
      <c r="B31" s="5" t="s">
        <v>53</v>
      </c>
      <c r="C31" s="5" t="s">
        <v>49</v>
      </c>
      <c r="D31" s="5" t="s">
        <v>24</v>
      </c>
      <c r="E31" s="5">
        <v>6359</v>
      </c>
      <c r="F31" s="5">
        <v>5159</v>
      </c>
      <c r="G31" s="5">
        <v>5111</v>
      </c>
      <c r="H31" s="5">
        <v>48</v>
      </c>
      <c r="I31" s="5">
        <v>46</v>
      </c>
      <c r="J31" s="5">
        <v>42</v>
      </c>
      <c r="K31" s="5">
        <v>0</v>
      </c>
      <c r="L31" s="5">
        <v>4</v>
      </c>
      <c r="M31" s="5">
        <v>2</v>
      </c>
      <c r="N31" s="5">
        <v>0</v>
      </c>
      <c r="O31" s="5">
        <v>47</v>
      </c>
      <c r="P31" s="5">
        <v>18</v>
      </c>
      <c r="Q31" s="5">
        <v>25</v>
      </c>
      <c r="R31" s="5">
        <v>4</v>
      </c>
      <c r="S31" s="5">
        <v>0</v>
      </c>
      <c r="T31" s="5">
        <v>0</v>
      </c>
      <c r="U31" s="5">
        <v>0</v>
      </c>
    </row>
    <row r="32" spans="1:21" x14ac:dyDescent="0.25">
      <c r="A32" s="5" t="str">
        <f>"021906"</f>
        <v>021906</v>
      </c>
      <c r="B32" s="5" t="s">
        <v>54</v>
      </c>
      <c r="C32" s="5" t="s">
        <v>49</v>
      </c>
      <c r="D32" s="5" t="s">
        <v>24</v>
      </c>
      <c r="E32" s="5">
        <v>23788</v>
      </c>
      <c r="F32" s="5">
        <v>19733</v>
      </c>
      <c r="G32" s="5">
        <v>19701</v>
      </c>
      <c r="H32" s="5">
        <v>32</v>
      </c>
      <c r="I32" s="5">
        <v>31</v>
      </c>
      <c r="J32" s="5">
        <v>23</v>
      </c>
      <c r="K32" s="5">
        <v>0</v>
      </c>
      <c r="L32" s="5">
        <v>8</v>
      </c>
      <c r="M32" s="5">
        <v>1</v>
      </c>
      <c r="N32" s="5">
        <v>0</v>
      </c>
      <c r="O32" s="5">
        <v>170</v>
      </c>
      <c r="P32" s="5">
        <v>48</v>
      </c>
      <c r="Q32" s="5">
        <v>114</v>
      </c>
      <c r="R32" s="5">
        <v>8</v>
      </c>
      <c r="S32" s="5">
        <v>0</v>
      </c>
      <c r="T32" s="5">
        <v>0</v>
      </c>
      <c r="U32" s="5">
        <v>0</v>
      </c>
    </row>
    <row r="33" spans="1:21" x14ac:dyDescent="0.25">
      <c r="A33" s="5" t="str">
        <f>"021907"</f>
        <v>021907</v>
      </c>
      <c r="B33" s="5" t="s">
        <v>55</v>
      </c>
      <c r="C33" s="5" t="s">
        <v>49</v>
      </c>
      <c r="D33" s="5" t="s">
        <v>24</v>
      </c>
      <c r="E33" s="5">
        <v>17048</v>
      </c>
      <c r="F33" s="5">
        <v>13680</v>
      </c>
      <c r="G33" s="5">
        <v>13563</v>
      </c>
      <c r="H33" s="5">
        <v>117</v>
      </c>
      <c r="I33" s="5">
        <v>115</v>
      </c>
      <c r="J33" s="5">
        <v>107</v>
      </c>
      <c r="K33" s="5">
        <v>2</v>
      </c>
      <c r="L33" s="5">
        <v>6</v>
      </c>
      <c r="M33" s="5">
        <v>2</v>
      </c>
      <c r="N33" s="5">
        <v>0</v>
      </c>
      <c r="O33" s="5">
        <v>109</v>
      </c>
      <c r="P33" s="5">
        <v>44</v>
      </c>
      <c r="Q33" s="5">
        <v>59</v>
      </c>
      <c r="R33" s="5">
        <v>6</v>
      </c>
      <c r="S33" s="5">
        <v>0</v>
      </c>
      <c r="T33" s="5">
        <v>0</v>
      </c>
      <c r="U33" s="5">
        <v>0</v>
      </c>
    </row>
    <row r="34" spans="1:21" x14ac:dyDescent="0.25">
      <c r="A34" s="5" t="str">
        <f>"021908"</f>
        <v>021908</v>
      </c>
      <c r="B34" s="5" t="s">
        <v>56</v>
      </c>
      <c r="C34" s="5" t="s">
        <v>49</v>
      </c>
      <c r="D34" s="5" t="s">
        <v>24</v>
      </c>
      <c r="E34" s="5">
        <v>11883</v>
      </c>
      <c r="F34" s="5">
        <v>9622</v>
      </c>
      <c r="G34" s="5">
        <v>9555</v>
      </c>
      <c r="H34" s="5">
        <v>67</v>
      </c>
      <c r="I34" s="5">
        <v>66</v>
      </c>
      <c r="J34" s="5">
        <v>52</v>
      </c>
      <c r="K34" s="5">
        <v>0</v>
      </c>
      <c r="L34" s="5">
        <v>14</v>
      </c>
      <c r="M34" s="5">
        <v>1</v>
      </c>
      <c r="N34" s="5">
        <v>0</v>
      </c>
      <c r="O34" s="5">
        <v>92</v>
      </c>
      <c r="P34" s="5">
        <v>25</v>
      </c>
      <c r="Q34" s="5">
        <v>53</v>
      </c>
      <c r="R34" s="5">
        <v>14</v>
      </c>
      <c r="S34" s="5">
        <v>0</v>
      </c>
      <c r="T34" s="5">
        <v>0</v>
      </c>
      <c r="U34" s="5">
        <v>0</v>
      </c>
    </row>
    <row r="35" spans="1:21" s="7" customFormat="1" x14ac:dyDescent="0.25">
      <c r="A35" s="6" t="s">
        <v>57</v>
      </c>
      <c r="B35" s="6"/>
      <c r="C35" s="6"/>
      <c r="D35" s="6"/>
      <c r="E35" s="6">
        <v>50528</v>
      </c>
      <c r="F35" s="6">
        <v>42398</v>
      </c>
      <c r="G35" s="6">
        <v>42006</v>
      </c>
      <c r="H35" s="6">
        <v>392</v>
      </c>
      <c r="I35" s="6">
        <v>388</v>
      </c>
      <c r="J35" s="6">
        <v>301</v>
      </c>
      <c r="K35" s="6">
        <v>0</v>
      </c>
      <c r="L35" s="6">
        <v>87</v>
      </c>
      <c r="M35" s="6">
        <v>5</v>
      </c>
      <c r="N35" s="6">
        <v>0</v>
      </c>
      <c r="O35" s="6">
        <v>441</v>
      </c>
      <c r="P35" s="6">
        <v>88</v>
      </c>
      <c r="Q35" s="6">
        <v>266</v>
      </c>
      <c r="R35" s="6">
        <v>87</v>
      </c>
      <c r="S35" s="6">
        <v>1</v>
      </c>
      <c r="T35" s="6">
        <v>0</v>
      </c>
      <c r="U35" s="6">
        <v>0</v>
      </c>
    </row>
    <row r="36" spans="1:21" x14ac:dyDescent="0.25">
      <c r="A36" s="5" t="str">
        <f>"022101"</f>
        <v>022101</v>
      </c>
      <c r="B36" s="5" t="s">
        <v>58</v>
      </c>
      <c r="C36" s="5" t="s">
        <v>59</v>
      </c>
      <c r="D36" s="5" t="s">
        <v>24</v>
      </c>
      <c r="E36" s="5">
        <v>13434</v>
      </c>
      <c r="F36" s="5">
        <v>11395</v>
      </c>
      <c r="G36" s="5">
        <v>11349</v>
      </c>
      <c r="H36" s="5">
        <v>46</v>
      </c>
      <c r="I36" s="5">
        <v>43</v>
      </c>
      <c r="J36" s="5">
        <v>26</v>
      </c>
      <c r="K36" s="5">
        <v>0</v>
      </c>
      <c r="L36" s="5">
        <v>17</v>
      </c>
      <c r="M36" s="5">
        <v>3</v>
      </c>
      <c r="N36" s="5">
        <v>0</v>
      </c>
      <c r="O36" s="5">
        <v>130</v>
      </c>
      <c r="P36" s="5">
        <v>29</v>
      </c>
      <c r="Q36" s="5">
        <v>84</v>
      </c>
      <c r="R36" s="5">
        <v>17</v>
      </c>
      <c r="S36" s="5">
        <v>0</v>
      </c>
      <c r="T36" s="5">
        <v>0</v>
      </c>
      <c r="U36" s="5">
        <v>0</v>
      </c>
    </row>
    <row r="37" spans="1:21" x14ac:dyDescent="0.25">
      <c r="A37" s="5" t="str">
        <f>"022102"</f>
        <v>022102</v>
      </c>
      <c r="B37" s="5" t="s">
        <v>60</v>
      </c>
      <c r="C37" s="5" t="s">
        <v>59</v>
      </c>
      <c r="D37" s="5" t="s">
        <v>24</v>
      </c>
      <c r="E37" s="5">
        <v>4290</v>
      </c>
      <c r="F37" s="5">
        <v>3583</v>
      </c>
      <c r="G37" s="5">
        <v>3556</v>
      </c>
      <c r="H37" s="5">
        <v>27</v>
      </c>
      <c r="I37" s="5">
        <v>27</v>
      </c>
      <c r="J37" s="5">
        <v>23</v>
      </c>
      <c r="K37" s="5">
        <v>0</v>
      </c>
      <c r="L37" s="5">
        <v>4</v>
      </c>
      <c r="M37" s="5">
        <v>0</v>
      </c>
      <c r="N37" s="5">
        <v>0</v>
      </c>
      <c r="O37" s="5">
        <v>44</v>
      </c>
      <c r="P37" s="5">
        <v>14</v>
      </c>
      <c r="Q37" s="5">
        <v>26</v>
      </c>
      <c r="R37" s="5">
        <v>4</v>
      </c>
      <c r="S37" s="5">
        <v>0</v>
      </c>
      <c r="T37" s="5">
        <v>0</v>
      </c>
      <c r="U37" s="5">
        <v>0</v>
      </c>
    </row>
    <row r="38" spans="1:21" x14ac:dyDescent="0.25">
      <c r="A38" s="5" t="str">
        <f>"022103"</f>
        <v>022103</v>
      </c>
      <c r="B38" s="5" t="s">
        <v>61</v>
      </c>
      <c r="C38" s="5" t="s">
        <v>59</v>
      </c>
      <c r="D38" s="5" t="s">
        <v>24</v>
      </c>
      <c r="E38" s="5">
        <v>4979</v>
      </c>
      <c r="F38" s="5">
        <v>4209</v>
      </c>
      <c r="G38" s="5">
        <v>4147</v>
      </c>
      <c r="H38" s="5">
        <v>62</v>
      </c>
      <c r="I38" s="5">
        <v>61</v>
      </c>
      <c r="J38" s="5">
        <v>57</v>
      </c>
      <c r="K38" s="5">
        <v>0</v>
      </c>
      <c r="L38" s="5">
        <v>4</v>
      </c>
      <c r="M38" s="5">
        <v>1</v>
      </c>
      <c r="N38" s="5">
        <v>0</v>
      </c>
      <c r="O38" s="5">
        <v>41</v>
      </c>
      <c r="P38" s="5">
        <v>8</v>
      </c>
      <c r="Q38" s="5">
        <v>29</v>
      </c>
      <c r="R38" s="5">
        <v>4</v>
      </c>
      <c r="S38" s="5">
        <v>0</v>
      </c>
      <c r="T38" s="5">
        <v>0</v>
      </c>
      <c r="U38" s="5">
        <v>0</v>
      </c>
    </row>
    <row r="39" spans="1:21" x14ac:dyDescent="0.25">
      <c r="A39" s="5" t="str">
        <f>"022104"</f>
        <v>022104</v>
      </c>
      <c r="B39" s="5" t="s">
        <v>62</v>
      </c>
      <c r="C39" s="5" t="s">
        <v>59</v>
      </c>
      <c r="D39" s="5" t="s">
        <v>24</v>
      </c>
      <c r="E39" s="5">
        <v>4734</v>
      </c>
      <c r="F39" s="5">
        <v>3820</v>
      </c>
      <c r="G39" s="5">
        <v>3777</v>
      </c>
      <c r="H39" s="5">
        <v>43</v>
      </c>
      <c r="I39" s="5">
        <v>43</v>
      </c>
      <c r="J39" s="5">
        <v>28</v>
      </c>
      <c r="K39" s="5">
        <v>0</v>
      </c>
      <c r="L39" s="5">
        <v>15</v>
      </c>
      <c r="M39" s="5">
        <v>0</v>
      </c>
      <c r="N39" s="5">
        <v>0</v>
      </c>
      <c r="O39" s="5">
        <v>33</v>
      </c>
      <c r="P39" s="5">
        <v>6</v>
      </c>
      <c r="Q39" s="5">
        <v>12</v>
      </c>
      <c r="R39" s="5">
        <v>15</v>
      </c>
      <c r="S39" s="5">
        <v>0</v>
      </c>
      <c r="T39" s="5">
        <v>0</v>
      </c>
      <c r="U39" s="5">
        <v>0</v>
      </c>
    </row>
    <row r="40" spans="1:21" x14ac:dyDescent="0.25">
      <c r="A40" s="5" t="str">
        <f>"022105"</f>
        <v>022105</v>
      </c>
      <c r="B40" s="5" t="s">
        <v>63</v>
      </c>
      <c r="C40" s="5" t="s">
        <v>59</v>
      </c>
      <c r="D40" s="5" t="s">
        <v>24</v>
      </c>
      <c r="E40" s="5">
        <v>7874</v>
      </c>
      <c r="F40" s="5">
        <v>6696</v>
      </c>
      <c r="G40" s="5">
        <v>6647</v>
      </c>
      <c r="H40" s="5">
        <v>49</v>
      </c>
      <c r="I40" s="5">
        <v>49</v>
      </c>
      <c r="J40" s="5">
        <v>36</v>
      </c>
      <c r="K40" s="5">
        <v>0</v>
      </c>
      <c r="L40" s="5">
        <v>13</v>
      </c>
      <c r="M40" s="5">
        <v>0</v>
      </c>
      <c r="N40" s="5">
        <v>0</v>
      </c>
      <c r="O40" s="5">
        <v>54</v>
      </c>
      <c r="P40" s="5">
        <v>6</v>
      </c>
      <c r="Q40" s="5">
        <v>35</v>
      </c>
      <c r="R40" s="5">
        <v>13</v>
      </c>
      <c r="S40" s="5">
        <v>0</v>
      </c>
      <c r="T40" s="5">
        <v>0</v>
      </c>
      <c r="U40" s="5">
        <v>0</v>
      </c>
    </row>
    <row r="41" spans="1:21" x14ac:dyDescent="0.25">
      <c r="A41" s="5" t="str">
        <f>"022106"</f>
        <v>022106</v>
      </c>
      <c r="B41" s="5" t="s">
        <v>64</v>
      </c>
      <c r="C41" s="5" t="s">
        <v>59</v>
      </c>
      <c r="D41" s="5" t="s">
        <v>24</v>
      </c>
      <c r="E41" s="5">
        <v>5900</v>
      </c>
      <c r="F41" s="5">
        <v>4992</v>
      </c>
      <c r="G41" s="5">
        <v>4940</v>
      </c>
      <c r="H41" s="5">
        <v>52</v>
      </c>
      <c r="I41" s="5">
        <v>53</v>
      </c>
      <c r="J41" s="5">
        <v>36</v>
      </c>
      <c r="K41" s="5">
        <v>0</v>
      </c>
      <c r="L41" s="5">
        <v>17</v>
      </c>
      <c r="M41" s="5">
        <v>0</v>
      </c>
      <c r="N41" s="5">
        <v>0</v>
      </c>
      <c r="O41" s="5">
        <v>58</v>
      </c>
      <c r="P41" s="5">
        <v>8</v>
      </c>
      <c r="Q41" s="5">
        <v>33</v>
      </c>
      <c r="R41" s="5">
        <v>17</v>
      </c>
      <c r="S41" s="5">
        <v>1</v>
      </c>
      <c r="T41" s="5">
        <v>0</v>
      </c>
      <c r="U41" s="5">
        <v>0</v>
      </c>
    </row>
    <row r="42" spans="1:21" x14ac:dyDescent="0.25">
      <c r="A42" s="5" t="str">
        <f>"022107"</f>
        <v>022107</v>
      </c>
      <c r="B42" s="5" t="s">
        <v>65</v>
      </c>
      <c r="C42" s="5" t="s">
        <v>59</v>
      </c>
      <c r="D42" s="5" t="s">
        <v>24</v>
      </c>
      <c r="E42" s="5">
        <v>4113</v>
      </c>
      <c r="F42" s="5">
        <v>3351</v>
      </c>
      <c r="G42" s="5">
        <v>3310</v>
      </c>
      <c r="H42" s="5">
        <v>41</v>
      </c>
      <c r="I42" s="5">
        <v>41</v>
      </c>
      <c r="J42" s="5">
        <v>36</v>
      </c>
      <c r="K42" s="5">
        <v>0</v>
      </c>
      <c r="L42" s="5">
        <v>5</v>
      </c>
      <c r="M42" s="5">
        <v>0</v>
      </c>
      <c r="N42" s="5">
        <v>0</v>
      </c>
      <c r="O42" s="5">
        <v>32</v>
      </c>
      <c r="P42" s="5">
        <v>7</v>
      </c>
      <c r="Q42" s="5">
        <v>20</v>
      </c>
      <c r="R42" s="5">
        <v>5</v>
      </c>
      <c r="S42" s="5">
        <v>0</v>
      </c>
      <c r="T42" s="5">
        <v>0</v>
      </c>
      <c r="U42" s="5">
        <v>0</v>
      </c>
    </row>
    <row r="43" spans="1:21" x14ac:dyDescent="0.25">
      <c r="A43" s="5" t="str">
        <f>"022108"</f>
        <v>022108</v>
      </c>
      <c r="B43" s="5" t="s">
        <v>66</v>
      </c>
      <c r="C43" s="5" t="s">
        <v>59</v>
      </c>
      <c r="D43" s="5" t="s">
        <v>24</v>
      </c>
      <c r="E43" s="5">
        <v>5204</v>
      </c>
      <c r="F43" s="5">
        <v>4352</v>
      </c>
      <c r="G43" s="5">
        <v>4280</v>
      </c>
      <c r="H43" s="5">
        <v>72</v>
      </c>
      <c r="I43" s="5">
        <v>71</v>
      </c>
      <c r="J43" s="5">
        <v>59</v>
      </c>
      <c r="K43" s="5">
        <v>0</v>
      </c>
      <c r="L43" s="5">
        <v>12</v>
      </c>
      <c r="M43" s="5">
        <v>1</v>
      </c>
      <c r="N43" s="5">
        <v>0</v>
      </c>
      <c r="O43" s="5">
        <v>49</v>
      </c>
      <c r="P43" s="5">
        <v>10</v>
      </c>
      <c r="Q43" s="5">
        <v>27</v>
      </c>
      <c r="R43" s="5">
        <v>12</v>
      </c>
      <c r="S43" s="5">
        <v>0</v>
      </c>
      <c r="T43" s="5">
        <v>0</v>
      </c>
      <c r="U43" s="5">
        <v>0</v>
      </c>
    </row>
    <row r="44" spans="1:21" s="7" customFormat="1" x14ac:dyDescent="0.25">
      <c r="A44" s="6" t="s">
        <v>67</v>
      </c>
      <c r="B44" s="6"/>
      <c r="C44" s="6"/>
      <c r="D44" s="6"/>
      <c r="E44" s="6">
        <v>59976</v>
      </c>
      <c r="F44" s="6">
        <v>50258</v>
      </c>
      <c r="G44" s="6">
        <v>49840</v>
      </c>
      <c r="H44" s="6">
        <v>418</v>
      </c>
      <c r="I44" s="6">
        <v>412</v>
      </c>
      <c r="J44" s="6">
        <v>292</v>
      </c>
      <c r="K44" s="6">
        <v>3</v>
      </c>
      <c r="L44" s="6">
        <v>117</v>
      </c>
      <c r="M44" s="6">
        <v>6</v>
      </c>
      <c r="N44" s="6">
        <v>0</v>
      </c>
      <c r="O44" s="6">
        <v>751</v>
      </c>
      <c r="P44" s="6">
        <v>288</v>
      </c>
      <c r="Q44" s="6">
        <v>346</v>
      </c>
      <c r="R44" s="6">
        <v>117</v>
      </c>
      <c r="S44" s="6">
        <v>0</v>
      </c>
      <c r="T44" s="6">
        <v>0</v>
      </c>
      <c r="U44" s="6">
        <v>0</v>
      </c>
    </row>
    <row r="45" spans="1:21" x14ac:dyDescent="0.25">
      <c r="A45" s="5" t="str">
        <f>"022401"</f>
        <v>022401</v>
      </c>
      <c r="B45" s="5" t="s">
        <v>68</v>
      </c>
      <c r="C45" s="5" t="s">
        <v>69</v>
      </c>
      <c r="D45" s="5" t="s">
        <v>24</v>
      </c>
      <c r="E45" s="5">
        <v>4839</v>
      </c>
      <c r="F45" s="5">
        <v>3998</v>
      </c>
      <c r="G45" s="5">
        <v>3925</v>
      </c>
      <c r="H45" s="5">
        <v>73</v>
      </c>
      <c r="I45" s="5">
        <v>72</v>
      </c>
      <c r="J45" s="5">
        <v>58</v>
      </c>
      <c r="K45" s="5">
        <v>0</v>
      </c>
      <c r="L45" s="5">
        <v>14</v>
      </c>
      <c r="M45" s="5">
        <v>1</v>
      </c>
      <c r="N45" s="5">
        <v>0</v>
      </c>
      <c r="O45" s="5">
        <v>178</v>
      </c>
      <c r="P45" s="5">
        <v>130</v>
      </c>
      <c r="Q45" s="5">
        <v>34</v>
      </c>
      <c r="R45" s="5">
        <v>14</v>
      </c>
      <c r="S45" s="5">
        <v>0</v>
      </c>
      <c r="T45" s="5">
        <v>0</v>
      </c>
      <c r="U45" s="5">
        <v>0</v>
      </c>
    </row>
    <row r="46" spans="1:21" x14ac:dyDescent="0.25">
      <c r="A46" s="5" t="str">
        <f>"022402"</f>
        <v>022402</v>
      </c>
      <c r="B46" s="5" t="s">
        <v>70</v>
      </c>
      <c r="C46" s="5" t="s">
        <v>69</v>
      </c>
      <c r="D46" s="5" t="s">
        <v>24</v>
      </c>
      <c r="E46" s="5">
        <v>2906</v>
      </c>
      <c r="F46" s="5">
        <v>2355</v>
      </c>
      <c r="G46" s="5">
        <v>2319</v>
      </c>
      <c r="H46" s="5">
        <v>36</v>
      </c>
      <c r="I46" s="5">
        <v>36</v>
      </c>
      <c r="J46" s="5">
        <v>33</v>
      </c>
      <c r="K46" s="5">
        <v>0</v>
      </c>
      <c r="L46" s="5">
        <v>3</v>
      </c>
      <c r="M46" s="5">
        <v>0</v>
      </c>
      <c r="N46" s="5">
        <v>0</v>
      </c>
      <c r="O46" s="5">
        <v>25</v>
      </c>
      <c r="P46" s="5">
        <v>7</v>
      </c>
      <c r="Q46" s="5">
        <v>15</v>
      </c>
      <c r="R46" s="5">
        <v>3</v>
      </c>
      <c r="S46" s="5">
        <v>0</v>
      </c>
      <c r="T46" s="5">
        <v>0</v>
      </c>
      <c r="U46" s="5">
        <v>0</v>
      </c>
    </row>
    <row r="47" spans="1:21" x14ac:dyDescent="0.25">
      <c r="A47" s="5" t="str">
        <f>"022403"</f>
        <v>022403</v>
      </c>
      <c r="B47" s="5" t="s">
        <v>71</v>
      </c>
      <c r="C47" s="5" t="s">
        <v>69</v>
      </c>
      <c r="D47" s="5" t="s">
        <v>24</v>
      </c>
      <c r="E47" s="5">
        <v>7574</v>
      </c>
      <c r="F47" s="5">
        <v>6331</v>
      </c>
      <c r="G47" s="5">
        <v>6262</v>
      </c>
      <c r="H47" s="5">
        <v>69</v>
      </c>
      <c r="I47" s="5">
        <v>69</v>
      </c>
      <c r="J47" s="5">
        <v>47</v>
      </c>
      <c r="K47" s="5">
        <v>0</v>
      </c>
      <c r="L47" s="5">
        <v>22</v>
      </c>
      <c r="M47" s="5">
        <v>0</v>
      </c>
      <c r="N47" s="5">
        <v>0</v>
      </c>
      <c r="O47" s="5">
        <v>70</v>
      </c>
      <c r="P47" s="5">
        <v>7</v>
      </c>
      <c r="Q47" s="5">
        <v>41</v>
      </c>
      <c r="R47" s="5">
        <v>22</v>
      </c>
      <c r="S47" s="5">
        <v>0</v>
      </c>
      <c r="T47" s="5">
        <v>0</v>
      </c>
      <c r="U47" s="5">
        <v>0</v>
      </c>
    </row>
    <row r="48" spans="1:21" x14ac:dyDescent="0.25">
      <c r="A48" s="5" t="str">
        <f>"022404"</f>
        <v>022404</v>
      </c>
      <c r="B48" s="5" t="s">
        <v>72</v>
      </c>
      <c r="C48" s="5" t="s">
        <v>69</v>
      </c>
      <c r="D48" s="5" t="s">
        <v>24</v>
      </c>
      <c r="E48" s="5">
        <v>5107</v>
      </c>
      <c r="F48" s="5">
        <v>4221</v>
      </c>
      <c r="G48" s="5">
        <v>4203</v>
      </c>
      <c r="H48" s="5">
        <v>18</v>
      </c>
      <c r="I48" s="5">
        <v>18</v>
      </c>
      <c r="J48" s="5">
        <v>17</v>
      </c>
      <c r="K48" s="5">
        <v>1</v>
      </c>
      <c r="L48" s="5">
        <v>0</v>
      </c>
      <c r="M48" s="5">
        <v>0</v>
      </c>
      <c r="N48" s="5">
        <v>0</v>
      </c>
      <c r="O48" s="5">
        <v>42</v>
      </c>
      <c r="P48" s="5">
        <v>11</v>
      </c>
      <c r="Q48" s="5">
        <v>31</v>
      </c>
      <c r="R48" s="5">
        <v>0</v>
      </c>
      <c r="S48" s="5">
        <v>0</v>
      </c>
      <c r="T48" s="5">
        <v>0</v>
      </c>
      <c r="U48" s="5">
        <v>0</v>
      </c>
    </row>
    <row r="49" spans="1:21" x14ac:dyDescent="0.25">
      <c r="A49" s="5" t="str">
        <f>"022405"</f>
        <v>022405</v>
      </c>
      <c r="B49" s="5" t="s">
        <v>73</v>
      </c>
      <c r="C49" s="5" t="s">
        <v>69</v>
      </c>
      <c r="D49" s="5" t="s">
        <v>24</v>
      </c>
      <c r="E49" s="5">
        <v>19844</v>
      </c>
      <c r="F49" s="5">
        <v>16741</v>
      </c>
      <c r="G49" s="5">
        <v>16623</v>
      </c>
      <c r="H49" s="5">
        <v>118</v>
      </c>
      <c r="I49" s="5">
        <v>116</v>
      </c>
      <c r="J49" s="5">
        <v>60</v>
      </c>
      <c r="K49" s="5">
        <v>2</v>
      </c>
      <c r="L49" s="5">
        <v>54</v>
      </c>
      <c r="M49" s="5">
        <v>2</v>
      </c>
      <c r="N49" s="5">
        <v>0</v>
      </c>
      <c r="O49" s="5">
        <v>233</v>
      </c>
      <c r="P49" s="5">
        <v>62</v>
      </c>
      <c r="Q49" s="5">
        <v>117</v>
      </c>
      <c r="R49" s="5">
        <v>54</v>
      </c>
      <c r="S49" s="5">
        <v>0</v>
      </c>
      <c r="T49" s="5">
        <v>0</v>
      </c>
      <c r="U49" s="5">
        <v>0</v>
      </c>
    </row>
    <row r="50" spans="1:21" x14ac:dyDescent="0.25">
      <c r="A50" s="5" t="str">
        <f>"022406"</f>
        <v>022406</v>
      </c>
      <c r="B50" s="5" t="s">
        <v>74</v>
      </c>
      <c r="C50" s="5" t="s">
        <v>69</v>
      </c>
      <c r="D50" s="5" t="s">
        <v>24</v>
      </c>
      <c r="E50" s="5">
        <v>15595</v>
      </c>
      <c r="F50" s="5">
        <v>13095</v>
      </c>
      <c r="G50" s="5">
        <v>13040</v>
      </c>
      <c r="H50" s="5">
        <v>55</v>
      </c>
      <c r="I50" s="5">
        <v>53</v>
      </c>
      <c r="J50" s="5">
        <v>39</v>
      </c>
      <c r="K50" s="5">
        <v>0</v>
      </c>
      <c r="L50" s="5">
        <v>14</v>
      </c>
      <c r="M50" s="5">
        <v>2</v>
      </c>
      <c r="N50" s="5">
        <v>0</v>
      </c>
      <c r="O50" s="5">
        <v>155</v>
      </c>
      <c r="P50" s="5">
        <v>59</v>
      </c>
      <c r="Q50" s="5">
        <v>82</v>
      </c>
      <c r="R50" s="5">
        <v>14</v>
      </c>
      <c r="S50" s="5">
        <v>0</v>
      </c>
      <c r="T50" s="5">
        <v>0</v>
      </c>
      <c r="U50" s="5">
        <v>0</v>
      </c>
    </row>
    <row r="51" spans="1:21" x14ac:dyDescent="0.25">
      <c r="A51" s="5" t="str">
        <f>"022407"</f>
        <v>022407</v>
      </c>
      <c r="B51" s="5" t="s">
        <v>75</v>
      </c>
      <c r="C51" s="5" t="s">
        <v>69</v>
      </c>
      <c r="D51" s="5" t="s">
        <v>24</v>
      </c>
      <c r="E51" s="5">
        <v>4111</v>
      </c>
      <c r="F51" s="5">
        <v>3517</v>
      </c>
      <c r="G51" s="5">
        <v>3468</v>
      </c>
      <c r="H51" s="5">
        <v>49</v>
      </c>
      <c r="I51" s="5">
        <v>48</v>
      </c>
      <c r="J51" s="5">
        <v>38</v>
      </c>
      <c r="K51" s="5">
        <v>0</v>
      </c>
      <c r="L51" s="5">
        <v>10</v>
      </c>
      <c r="M51" s="5">
        <v>1</v>
      </c>
      <c r="N51" s="5">
        <v>0</v>
      </c>
      <c r="O51" s="5">
        <v>48</v>
      </c>
      <c r="P51" s="5">
        <v>12</v>
      </c>
      <c r="Q51" s="5">
        <v>26</v>
      </c>
      <c r="R51" s="5">
        <v>10</v>
      </c>
      <c r="S51" s="5">
        <v>0</v>
      </c>
      <c r="T51" s="5">
        <v>0</v>
      </c>
      <c r="U51" s="5">
        <v>0</v>
      </c>
    </row>
    <row r="52" spans="1:21" s="7" customFormat="1" x14ac:dyDescent="0.25">
      <c r="A52" s="6" t="s">
        <v>76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25">
      <c r="A53" s="5" t="str">
        <f>"026501"</f>
        <v>026501</v>
      </c>
      <c r="B53" s="5" t="s">
        <v>77</v>
      </c>
      <c r="C53" s="5" t="s">
        <v>24</v>
      </c>
      <c r="D53" s="5" t="s">
        <v>24</v>
      </c>
      <c r="E53" s="5">
        <v>92073</v>
      </c>
      <c r="F53" s="5">
        <v>78600</v>
      </c>
      <c r="G53" s="5">
        <v>78270</v>
      </c>
      <c r="H53" s="5">
        <v>330</v>
      </c>
      <c r="I53" s="5">
        <v>326</v>
      </c>
      <c r="J53" s="5">
        <v>163</v>
      </c>
      <c r="K53" s="5">
        <v>15</v>
      </c>
      <c r="L53" s="5">
        <v>148</v>
      </c>
      <c r="M53" s="5">
        <v>4</v>
      </c>
      <c r="N53" s="5">
        <v>0</v>
      </c>
      <c r="O53" s="5">
        <v>1018</v>
      </c>
      <c r="P53" s="5">
        <v>247</v>
      </c>
      <c r="Q53" s="5">
        <v>623</v>
      </c>
      <c r="R53" s="5">
        <v>148</v>
      </c>
      <c r="S53" s="5">
        <v>0</v>
      </c>
      <c r="T53" s="5">
        <v>0</v>
      </c>
      <c r="U53" s="5">
        <v>0</v>
      </c>
    </row>
    <row r="54" spans="1:21" s="7" customFormat="1" x14ac:dyDescent="0.25">
      <c r="A54" s="8" t="s">
        <v>78</v>
      </c>
      <c r="B54" s="9"/>
      <c r="C54" s="9"/>
      <c r="D54" s="10"/>
      <c r="E54" s="6">
        <v>582895</v>
      </c>
      <c r="F54" s="6">
        <v>488575</v>
      </c>
      <c r="G54" s="6">
        <v>484896</v>
      </c>
      <c r="H54" s="6">
        <v>3679</v>
      </c>
      <c r="I54" s="6">
        <v>3611</v>
      </c>
      <c r="J54" s="6">
        <v>2652</v>
      </c>
      <c r="K54" s="6">
        <v>34</v>
      </c>
      <c r="L54" s="6">
        <v>925</v>
      </c>
      <c r="M54" s="6">
        <v>71</v>
      </c>
      <c r="N54" s="6">
        <v>0</v>
      </c>
      <c r="O54" s="6">
        <v>6462</v>
      </c>
      <c r="P54" s="6">
        <v>1767</v>
      </c>
      <c r="Q54" s="6">
        <v>3770</v>
      </c>
      <c r="R54" s="6">
        <v>925</v>
      </c>
      <c r="S54" s="6">
        <v>3</v>
      </c>
      <c r="T54" s="6">
        <v>0</v>
      </c>
      <c r="U54" s="6">
        <v>0</v>
      </c>
    </row>
  </sheetData>
  <mergeCells count="2">
    <mergeCell ref="A1:U1"/>
    <mergeCell ref="A54:D54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Puś</dc:creator>
  <cp:lastModifiedBy>Katarzyna Puś</cp:lastModifiedBy>
  <cp:lastPrinted>2023-07-07T12:03:52Z</cp:lastPrinted>
  <dcterms:created xsi:type="dcterms:W3CDTF">2023-07-07T12:02:05Z</dcterms:created>
  <dcterms:modified xsi:type="dcterms:W3CDTF">2023-07-07T12:04:03Z</dcterms:modified>
</cp:coreProperties>
</file>